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<sst xmlns="http://schemas.openxmlformats.org/spreadsheetml/2006/main" count="872" uniqueCount="252">
  <si>
    <t>GREATER CHICAGO FOOD DEPOSITORY</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</si>
  <si>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</si>
  <si>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</si>
  <si>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</si>
  <si>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</si>
  <si>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</si>
  <si>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</si>
  <si>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</si>
  <si>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</si>
  <si>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</si>
  <si>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</si>
  <si>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</si>
  <si>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</si>
  <si>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</si>
  <si>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</si>
  <si>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</si>
  <si>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</si>
  <si>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</si>
  <si>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</si>
  <si>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</si>
  <si>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</si>
  <si>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</si>
  <si>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</si>
  <si>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</si>
  <si>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</si>
  <si>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</si>
  <si>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</si>
  <si>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</si>
  <si>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</si>
  <si>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</si>
  <si>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</si>
  <si>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</si>
  <si>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</si>
  <si>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</si>
  <si>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</si>
  <si>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</si>
  <si>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</si>
  <si>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</si>
  <si>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</si>
  <si>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</si>
  <si>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</si>
  <si>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</si>
  <si>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</si>
  <si>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</si>
  <si>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</si>
  <si>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</si>
  <si>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</si>
  <si>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</si>
  <si>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</si>
  <si>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</si>
  <si>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</si>
  <si>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</si>
  <si>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</si>
  <si>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</si>
  <si>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</si>
  <si>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</si>
  <si>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</si>
  <si>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</si>
  <si>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</si>
  <si>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</si>
  <si>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</si>
  <si>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</si>
  <si>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</si>
  <si>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</si>
  <si>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MISC PROGRAM/STORE REVENUE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</si>
  <si>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</si>
  <si>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</si>
  <si>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</si>
  <si>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</si>
  <si>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</si>
  <si>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</si>
  <si>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</si>
  <si>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</si>
  <si>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</si>
  <si>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</si>
  <si>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</si>
  <si>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</si>
  <si>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</si>
  <si>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</si>
  <si>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</si>
  <si>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</si>
  <si>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</si>
  <si>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</si>
  <si>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</si>
  <si>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</si>
  <si>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</si>
  <si>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</si>
  <si>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</si>
  <si>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</si>
  <si>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</si>
  <si>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</si>
  <si>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</si>
  <si>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</si>
  <si>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</si>
  <si>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</si>
  <si>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</si>
  <si>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</si>
  <si>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GAIN ON ADJ. IN ENVIRONMENTAL REM</t>
  </si>
  <si>
    <t>MISCELLANEOUS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</si>
  <si>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</si>
  <si>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</si>
  <si>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</si>
  <si>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</si>
  <si>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</si>
  <si>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</si>
  <si>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</si>
  <si>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</si>
  <si>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</si>
  <si>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</si>
  <si>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</si>
  <si>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</si>
  <si>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</si>
  <si>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</si>
  <si>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</si>
  <si>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</si>
  <si>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</si>
  <si>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</si>
  <si>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</si>
  <si>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</si>
  <si>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</si>
  <si>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</si>
  <si>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</si>
  <si>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</si>
  <si>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</si>
  <si>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</si>
  <si>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</si>
  <si>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</si>
  <si>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</si>
  <si>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</si>
  <si>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</si>
  <si>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</si>
  <si>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</si>
  <si>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</si>
  <si>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</si>
  <si>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</si>
  <si>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</si>
  <si>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DIRECT MAIL</t>
  </si>
  <si>
    <t>TRUCKING AND FREIGHT</t>
  </si>
  <si>
    <t xml:space="preserve"> EQUIPMENT AND MAINTENAN</t>
  </si>
  <si>
    <t>EMPLOYEE DEVELOPMENT AN</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</si>
  <si>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</si>
  <si>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</si>
  <si>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</si>
  <si>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</si>
  <si>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</si>
  <si>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</si>
  <si>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</si>
  <si>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</si>
  <si>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</si>
  <si>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</si>
  <si>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</si>
  <si>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</si>
  <si>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</si>
  <si>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</si>
  <si>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</si>
  <si>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</si>
  <si>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</si>
  <si>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</si>
  <si>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</si>
  <si>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</si>
  <si>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</si>
  <si>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</si>
  <si>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</si>
  <si>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</si>
  <si>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</si>
  <si>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</si>
  <si>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</si>
  <si>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</si>
  <si>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</si>
  <si>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</si>
  <si>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</si>
  <si>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</si>
  <si>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</si>
  <si>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</si>
  <si>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</si>
  <si>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</si>
  <si>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</si>
  <si>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</si>
  <si>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</si>
  <si>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</si>
  <si>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</si>
  <si>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</si>
  <si>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</si>
  <si>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</si>
  <si>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</si>
  <si>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</si>
  <si>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</si>
  <si>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</si>
  <si>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</si>
  <si>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</si>
  <si>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</si>
  <si>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</si>
  <si>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</si>
  <si>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</si>
  <si>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</si>
  <si>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</si>
  <si>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</si>
  <si>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</si>
  <si>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</si>
  <si>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</si>
  <si>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</si>
  <si>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</si>
  <si>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</si>
  <si>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</si>
  <si>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</si>
  <si>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</si>
  <si>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</si>
  <si>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</si>
  <si>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</si>
  <si>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</si>
  <si>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</si>
  <si>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</si>
  <si>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</si>
  <si>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</si>
  <si>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</si>
  <si>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</si>
  <si>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</si>
  <si>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</si>
  <si>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</si>
  <si>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</si>
  <si>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</si>
  <si>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</si>
  <si>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</si>
  <si>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</si>
  <si>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</si>
  <si>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</si>
  <si>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</si>
  <si>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</si>
  <si>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</si>
  <si>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</si>
  <si>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</si>
  <si>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</si>
  <si>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</si>
  <si>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</si>
  <si>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</si>
  <si>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</si>
  <si>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</si>
  <si>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</si>
  <si>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</si>
  <si>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</si>
  <si>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</si>
  <si>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</si>
  <si>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</si>
  <si>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EQUIPMENT AND MAINTENANCE</t>
  </si>
  <si>
    <t>EMPLOYEE DEVELOPMENT AND RECOGNITION</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</si>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</sst>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GREATER CHICAGO FOOD DEPOSITORY</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261192103</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3543296</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257648807</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21470733.92</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10837068</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0.5047367287</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203564205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261192103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21766008.58</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9.352390183</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71001544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261192103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21766008.58</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3.262037857</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3.766774586</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153385801</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275870292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0.5560069549</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22900558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5370858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28271416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261192103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0.108239934</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3647423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22900558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0.1592722326</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241</v>
      </c>
      <c r="D41" s="75">
        <f>'Expenses 2023'!D40</f>
        <v>241742727</v>
      </c>
      <c r="E41" s="164">
        <f t="shared" ref="E41:E44" si="1">D41/$D$44</f>
        <v>0.9255361254</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11265014</v>
      </c>
      <c r="E42" s="164">
        <f t="shared" si="1"/>
        <v>0.04312922891</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8184362</v>
      </c>
      <c r="E43" s="164">
        <f t="shared" si="1"/>
        <v>0.03133464567</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261192103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273914204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8184362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33.46799714</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71948461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6744579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10.66759853</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222053390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GREATER CHICAGO FOOD DEPOSITORY</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1165323.0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8.2470172E7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1.46601164E8</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1.55452309E8</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230236659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8631.0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8631</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3456322.0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242</v>
      </c>
      <c r="D26" s="50">
        <v>1.04703699E8</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9.6713608E7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7990091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7990091</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216564.0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446577.0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-230013</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98</v>
      </c>
      <c r="D39" s="74"/>
      <c r="E39" s="48">
        <v>118723.0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118723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241580413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GREATER CHICAGO FOOD DEPOSITORY</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194972410</v>
      </c>
      <c r="D3" s="99">
        <v>1.9497241E8</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2310110</v>
      </c>
      <c r="D7" s="99">
        <v>353845.0</v>
      </c>
      <c r="E7" s="99">
        <v>1592332.0</v>
      </c>
      <c r="F7" s="99">
        <v>363933.0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20089571</v>
      </c>
      <c r="D9" s="99">
        <v>1.3673325E7</v>
      </c>
      <c r="E9" s="99">
        <v>3152819.0</v>
      </c>
      <c r="F9" s="99">
        <v>3263427.0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938927</v>
      </c>
      <c r="D10" s="99">
        <v>763902.0</v>
      </c>
      <c r="E10" s="99">
        <v>67284.0</v>
      </c>
      <c r="F10" s="99">
        <v>107741.0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2800248</v>
      </c>
      <c r="D11" s="99">
        <v>2236853.0</v>
      </c>
      <c r="E11" s="99">
        <v>288552.0</v>
      </c>
      <c r="F11" s="99">
        <v>274843.0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1685544</v>
      </c>
      <c r="D12" s="99">
        <v>1068306.0</v>
      </c>
      <c r="E12" s="99">
        <v>344622.0</v>
      </c>
      <c r="F12" s="99">
        <v>272616.0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159068</v>
      </c>
      <c r="D16" s="99">
        <v>0.0</v>
      </c>
      <c r="E16" s="99">
        <v>159068.0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36631</v>
      </c>
      <c r="D17" s="99">
        <v>0.0</v>
      </c>
      <c r="E17" s="99">
        <v>36631.0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578895</v>
      </c>
      <c r="D18" s="99">
        <v>0.0</v>
      </c>
      <c r="E18" s="99">
        <v>0.0</v>
      </c>
      <c r="F18" s="99">
        <v>578895.0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155566</v>
      </c>
      <c r="D19" s="99">
        <v>0.0</v>
      </c>
      <c r="E19" s="99">
        <v>155566.0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5058282</v>
      </c>
      <c r="D20" s="99">
        <v>1118006.0</v>
      </c>
      <c r="E20" s="99">
        <v>3382681.0</v>
      </c>
      <c r="F20" s="99">
        <v>557595.0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517611</v>
      </c>
      <c r="D22" s="99">
        <v>162290.0</v>
      </c>
      <c r="E22" s="99">
        <v>312442.0</v>
      </c>
      <c r="F22" s="99">
        <v>42879.0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143183</v>
      </c>
      <c r="D23" s="99">
        <v>38492.0</v>
      </c>
      <c r="E23" s="99">
        <v>104691.0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1118513</v>
      </c>
      <c r="D25" s="99">
        <v>1099807.0</v>
      </c>
      <c r="E25" s="99">
        <v>16193.0</v>
      </c>
      <c r="F25" s="99">
        <v>2513.0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121039</v>
      </c>
      <c r="D28" s="99">
        <v>66222.0</v>
      </c>
      <c r="E28" s="99">
        <v>43359.0</v>
      </c>
      <c r="F28" s="99">
        <v>11458.0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4926389</v>
      </c>
      <c r="D31" s="99">
        <v>4844002.0</v>
      </c>
      <c r="E31" s="99">
        <v>71319.0</v>
      </c>
      <c r="F31" s="99">
        <v>11068.0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762140</v>
      </c>
      <c r="D32" s="99">
        <v>341358.0</v>
      </c>
      <c r="E32" s="99">
        <v>420782.0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5671401</v>
      </c>
      <c r="D35" s="99">
        <v>2827073.0</v>
      </c>
      <c r="E35" s="99">
        <v>0.0</v>
      </c>
      <c r="F35" s="99">
        <v>2844328.0</v>
      </c>
      <c r="G35" s="43"/>
      <c r="H35" s="43"/>
      <c r="I35" s="43"/>
      <c r="J35" s="43"/>
      <c r="K35" s="43"/>
      <c r="L35" s="43"/>
      <c r="M35" s="43"/>
      <c r="N35" s="43"/>
      <c r="O35" s="43"/>
      <c r="P35" s="43"/>
      <c r="Q35" s="43"/>
      <c r="R35" s="43"/>
      <c r="S35" s="43"/>
      <c r="T35" s="43"/>
      <c r="U35" s="43"/>
      <c r="V35" s="43"/>
      <c r="W35" s="43"/>
      <c r="X35" s="43"/>
      <c r="Y35" s="43"/>
      <c r="Z35" s="43"/>
    </row>
    <row r="36">
      <c r="A36" s="45" t="s">
        <v>50</v>
      </c>
      <c r="B36" s="102" t="s">
        <v>243</v>
      </c>
      <c r="C36" s="98">
        <f t="shared" si="1"/>
        <v>597653</v>
      </c>
      <c r="D36" s="99">
        <v>482702.0</v>
      </c>
      <c r="E36" s="99">
        <v>114951.0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244</v>
      </c>
      <c r="C37" s="98">
        <f t="shared" si="1"/>
        <v>491072</v>
      </c>
      <c r="D37" s="99">
        <v>166369.0</v>
      </c>
      <c r="E37" s="99">
        <v>323099.0</v>
      </c>
      <c r="F37" s="99">
        <v>1604.0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112892</v>
      </c>
      <c r="D38" s="99">
        <v>2247.0</v>
      </c>
      <c r="E38" s="99">
        <v>110645.0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243247145</v>
      </c>
      <c r="D40" s="103">
        <f t="shared" si="2"/>
        <v>224217209</v>
      </c>
      <c r="E40" s="103">
        <f t="shared" si="2"/>
        <v>10697036</v>
      </c>
      <c r="F40" s="103">
        <f t="shared" si="2"/>
        <v>8332900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GREATER CHICAGO FOOD DEPOSITORY</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1.9658145E7</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2898874.0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4360819.0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2.6553598E7</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1191987.0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1.02699647E8</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2.6899331E7</v>
      </c>
      <c r="E12" s="108">
        <f>D11-D12</f>
        <v>75800316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8.1306645E7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4253097.0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216023481</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3801566.0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150621.0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4206205.0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8158392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2.02949898E8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4915191.0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207865089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216023481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GREATER CHICAGO FOOD DEPOSITORY</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243247145</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4926389</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238320756</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19860063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19658145</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0.9898329628</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202949898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243247145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20270595.42</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10.01203437</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81306645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243247145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20270595.42</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4.01106348</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5.000896443</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146601164</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241580413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0.6068420953</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22399681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5424719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27824400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243247145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0.1143873652</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3739175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22399681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0.1669298326</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245</v>
      </c>
      <c r="D41" s="75">
        <f>'Expenses 2024'!D40</f>
        <v>224217209</v>
      </c>
      <c r="E41" s="164">
        <f t="shared" ref="E41:E44" si="1">D41/$D$44</f>
        <v>0.9217670736</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10697036</v>
      </c>
      <c r="E42" s="164">
        <f t="shared" si="1"/>
        <v>0.04397599816</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8332900</v>
      </c>
      <c r="E43" s="164">
        <f t="shared" si="1"/>
        <v>0.03425692828</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243247145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230236659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8332900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27.62983583</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54663423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3952187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13.83118334</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216023481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GREATER CHICAGO FOOD DEPOSITORY</v>
      </c>
      <c r="B1" s="2" t="s">
        <v>246</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8"/>
      <c r="B5" s="49"/>
      <c r="C5" s="147" t="s">
        <v>183</v>
      </c>
      <c r="D5" s="176">
        <f>'Ratios 2022'!D8</f>
        <v>0.9078836014</v>
      </c>
      <c r="E5" s="176">
        <f>'Ratios 2023'!D8</f>
        <v>0.5047367287</v>
      </c>
      <c r="F5" s="176">
        <f>'Ratios 2024'!D8</f>
        <v>0.9898329628</v>
      </c>
      <c r="G5" s="176">
        <f>average(D5:F5)</f>
        <v>0.8008177643</v>
      </c>
      <c r="H5" s="149" t="s">
        <v>190</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191</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192</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8"/>
      <c r="B10" s="49"/>
      <c r="C10" s="147" t="s">
        <v>191</v>
      </c>
      <c r="D10" s="148">
        <f>'Ratios 2022'!D14</f>
        <v>10.09998817</v>
      </c>
      <c r="E10" s="148">
        <f>'Ratios 2023'!D14</f>
        <v>9.352390183</v>
      </c>
      <c r="F10" s="148">
        <f>'Ratios 2024'!D14</f>
        <v>10.01203437</v>
      </c>
      <c r="G10" s="176">
        <f>average(D10:F10)</f>
        <v>9.821470909</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8"/>
      <c r="B15" s="49"/>
      <c r="C15" s="147" t="s">
        <v>199</v>
      </c>
      <c r="D15" s="179">
        <f>'Ratios 2022'!D20</f>
        <v>5.668807662</v>
      </c>
      <c r="E15" s="179">
        <f>'Ratios 2023'!D20</f>
        <v>3.262037857</v>
      </c>
      <c r="F15" s="179">
        <f>'Ratios 2024'!D20</f>
        <v>4.01106348</v>
      </c>
      <c r="G15" s="176">
        <f>average(D15:F15)</f>
        <v>4.313969667</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0.7083420045</v>
      </c>
      <c r="E20" s="162">
        <f>'Ratios 2023'!D26</f>
        <v>0.5560069549</v>
      </c>
      <c r="F20" s="162">
        <f>'Ratios 2024'!D26</f>
        <v>0.6068420953</v>
      </c>
      <c r="G20" s="180">
        <f>average(D20:F20)</f>
        <v>0.6237303515</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0.1278760182</v>
      </c>
      <c r="E25" s="162">
        <f>'Ratios 2023'!D33</f>
        <v>0.108239934</v>
      </c>
      <c r="F25" s="162">
        <f>'Ratios 2024'!D33</f>
        <v>0.1143873652</v>
      </c>
      <c r="G25" s="180">
        <f>average(D25:F25)</f>
        <v>0.1168344391</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0.1710824241</v>
      </c>
      <c r="E30" s="162">
        <f>'Ratios 2023'!D38</f>
        <v>0.1592722326</v>
      </c>
      <c r="F30" s="162">
        <f>'Ratios 2024'!D38</f>
        <v>0.1669298326</v>
      </c>
      <c r="G30" s="180">
        <f>average(D30:F30)</f>
        <v>0.1657614964</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8"/>
      <c r="B35" s="49"/>
      <c r="C35" s="147" t="s">
        <v>251</v>
      </c>
      <c r="D35" s="162">
        <f>'Ratios 2022'!E41</f>
        <v>0.9035112714</v>
      </c>
      <c r="E35" s="162">
        <f>'Ratios 2023'!E41</f>
        <v>0.9255361254</v>
      </c>
      <c r="F35" s="162">
        <f>'Ratios 2024'!E41</f>
        <v>0.9217670736</v>
      </c>
      <c r="G35" s="180">
        <f t="shared" ref="G35:G37" si="1">average(D35:F35)</f>
        <v>0.9169381568</v>
      </c>
      <c r="H35" s="180"/>
      <c r="I35" s="43"/>
      <c r="J35" s="43"/>
      <c r="K35" s="43"/>
      <c r="L35" s="43"/>
      <c r="M35" s="43"/>
      <c r="N35" s="43"/>
      <c r="O35" s="43"/>
      <c r="P35" s="43"/>
      <c r="Q35" s="43"/>
      <c r="R35" s="43"/>
      <c r="S35" s="43"/>
      <c r="T35" s="43"/>
      <c r="U35" s="43"/>
      <c r="V35" s="43"/>
      <c r="W35" s="43"/>
      <c r="X35" s="43"/>
      <c r="Y35" s="43"/>
    </row>
    <row r="36">
      <c r="A36" s="138"/>
      <c r="B36" s="52"/>
      <c r="C36" s="147" t="s">
        <v>220</v>
      </c>
      <c r="D36" s="162">
        <f>'Ratios 2022'!E42</f>
        <v>0.0579371145</v>
      </c>
      <c r="E36" s="162">
        <f>'Ratios 2023'!E42</f>
        <v>0.04312922891</v>
      </c>
      <c r="F36" s="162">
        <f>'Ratios 2024'!E42</f>
        <v>0.04397599816</v>
      </c>
      <c r="G36" s="180">
        <f t="shared" si="1"/>
        <v>0.04834744719</v>
      </c>
      <c r="H36" s="180"/>
      <c r="I36" s="43"/>
      <c r="J36" s="43"/>
      <c r="K36" s="43"/>
      <c r="L36" s="43"/>
      <c r="M36" s="43"/>
      <c r="N36" s="43"/>
      <c r="O36" s="43"/>
      <c r="P36" s="43"/>
      <c r="Q36" s="43"/>
      <c r="R36" s="43"/>
      <c r="S36" s="43"/>
      <c r="T36" s="43"/>
      <c r="U36" s="43"/>
      <c r="V36" s="43"/>
      <c r="W36" s="43"/>
      <c r="X36" s="43"/>
      <c r="Y36" s="43"/>
    </row>
    <row r="37">
      <c r="A37" s="138"/>
      <c r="B37" s="181"/>
      <c r="C37" s="147" t="s">
        <v>221</v>
      </c>
      <c r="D37" s="162">
        <f>'Ratios 2022'!E43</f>
        <v>0.03855161409</v>
      </c>
      <c r="E37" s="162">
        <f>'Ratios 2023'!E43</f>
        <v>0.03133464567</v>
      </c>
      <c r="F37" s="162">
        <f>'Ratios 2024'!E43</f>
        <v>0.03425692828</v>
      </c>
      <c r="G37" s="180">
        <f t="shared" si="1"/>
        <v>0.03471439601</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8"/>
      <c r="B42" s="49"/>
      <c r="C42" s="147" t="s">
        <v>226</v>
      </c>
      <c r="D42" s="165">
        <f>'Ratios 2022'!D49</f>
        <v>25.78018436</v>
      </c>
      <c r="E42" s="165">
        <f>'Ratios 2023'!D49</f>
        <v>33.46799714</v>
      </c>
      <c r="F42" s="165">
        <f>'Ratios 2024'!D49</f>
        <v>27.62983583</v>
      </c>
      <c r="G42" s="182">
        <f>if((D42+E42+F42=0),0,(D42+E42+F42)/3)</f>
        <v>28.95933911</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4.486875783</v>
      </c>
      <c r="E47" s="148">
        <f>'Ratios 2023'!D54</f>
        <v>10.66759853</v>
      </c>
      <c r="F47" s="148">
        <f>'Ratios 2024'!D54</f>
        <v>13.83118334</v>
      </c>
      <c r="G47" s="176">
        <f>average(D47:F47)</f>
        <v>9.661885884</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8"/>
      <c r="B52" s="49"/>
      <c r="C52" s="147" t="s">
        <v>238</v>
      </c>
      <c r="D52" s="183">
        <f>'Ratios 2022'!D59</f>
        <v>0</v>
      </c>
      <c r="E52" s="183">
        <f>'Ratios 2023'!D59</f>
        <v>0</v>
      </c>
      <c r="F52" s="183">
        <f>'Ratios 2024'!D59</f>
        <v>0</v>
      </c>
      <c r="G52" s="184">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GREATER CHICAGO FOOD DEPOSITORY</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GREATER CHICAGO FOOD DEPOSITORY</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1394606.0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5.8055551E7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1.39566447E8</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1.17773119E8</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199016604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515.0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515</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2861973.0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9.5185347E7</v>
      </c>
      <c r="E26" s="50">
        <v>23500.0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1.00562342E8</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-5376995</v>
      </c>
      <c r="E28" s="75">
        <f t="shared" si="2"/>
        <v>23500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-5353495</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222763.0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444038.0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-221275</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97</v>
      </c>
      <c r="D39" s="74"/>
      <c r="E39" s="48">
        <v>679568.0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98</v>
      </c>
      <c r="D40" s="74"/>
      <c r="E40" s="48">
        <v>48682.0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728250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197032572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GREATER CHICAGO FOOD DEPOSITORY</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157350275</v>
      </c>
      <c r="D3" s="99">
        <v>1.57350275E8</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2058259</v>
      </c>
      <c r="D7" s="99">
        <v>326494.0</v>
      </c>
      <c r="E7" s="99">
        <v>1396775.0</v>
      </c>
      <c r="F7" s="99">
        <v>334990.0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18480309</v>
      </c>
      <c r="D9" s="99">
        <v>1.2442638E7</v>
      </c>
      <c r="E9" s="99">
        <v>3172104.0</v>
      </c>
      <c r="F9" s="99">
        <v>2865567.0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837719</v>
      </c>
      <c r="D10" s="99">
        <v>567948.0</v>
      </c>
      <c r="E10" s="99">
        <v>182252.0</v>
      </c>
      <c r="F10" s="99">
        <v>87519.0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2676069</v>
      </c>
      <c r="D11" s="99">
        <v>1631511.0</v>
      </c>
      <c r="E11" s="99">
        <v>795181.0</v>
      </c>
      <c r="F11" s="99">
        <v>249377.0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1554121</v>
      </c>
      <c r="D12" s="99">
        <v>973694.0</v>
      </c>
      <c r="E12" s="99">
        <v>338646.0</v>
      </c>
      <c r="F12" s="99">
        <v>241781.0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132948</v>
      </c>
      <c r="D16" s="99">
        <v>0.0</v>
      </c>
      <c r="E16" s="99">
        <v>132948.0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254835</v>
      </c>
      <c r="D18" s="99">
        <v>0.0</v>
      </c>
      <c r="E18" s="99">
        <v>0.0</v>
      </c>
      <c r="F18" s="99">
        <v>254835.0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178483</v>
      </c>
      <c r="D19" s="99">
        <v>0.0</v>
      </c>
      <c r="E19" s="99">
        <v>178483.0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5947381</v>
      </c>
      <c r="D20" s="99">
        <v>1689702.0</v>
      </c>
      <c r="E20" s="99">
        <v>3857776.0</v>
      </c>
      <c r="F20" s="99">
        <v>399903.0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634564</v>
      </c>
      <c r="D22" s="99">
        <v>190539.0</v>
      </c>
      <c r="E22" s="99">
        <v>364408.0</v>
      </c>
      <c r="F22" s="99">
        <v>79617.0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253420</v>
      </c>
      <c r="D23" s="99">
        <v>52587.0</v>
      </c>
      <c r="E23" s="99">
        <v>200273.0</v>
      </c>
      <c r="F23" s="99">
        <v>560.0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636501</v>
      </c>
      <c r="D25" s="99">
        <v>594875.0</v>
      </c>
      <c r="E25" s="99">
        <v>36034.0</v>
      </c>
      <c r="F25" s="99">
        <v>5592.0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148078</v>
      </c>
      <c r="D28" s="99">
        <v>111010.0</v>
      </c>
      <c r="E28" s="99">
        <v>23901.0</v>
      </c>
      <c r="F28" s="99">
        <v>13167.0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2376794</v>
      </c>
      <c r="D31" s="99">
        <v>2331706.0</v>
      </c>
      <c r="E31" s="99">
        <v>39031.0</v>
      </c>
      <c r="F31" s="99">
        <v>6057.0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666228</v>
      </c>
      <c r="D32" s="99">
        <v>312929.0</v>
      </c>
      <c r="E32" s="99">
        <v>353299.0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3164981</v>
      </c>
      <c r="D34" s="99">
        <v>0.0</v>
      </c>
      <c r="E34" s="99">
        <v>0.0</v>
      </c>
      <c r="F34" s="99">
        <v>3164981.0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1716839</v>
      </c>
      <c r="D35" s="99">
        <v>1715420.0</v>
      </c>
      <c r="E35" s="99">
        <v>1419.0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556593</v>
      </c>
      <c r="D36" s="99">
        <v>468967.0</v>
      </c>
      <c r="E36" s="99">
        <v>87626.0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484036</v>
      </c>
      <c r="D37" s="99">
        <v>151459.0</v>
      </c>
      <c r="E37" s="99">
        <v>316772.0</v>
      </c>
      <c r="F37" s="99">
        <v>15805.0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136127</v>
      </c>
      <c r="D38" s="99">
        <v>11463.0</v>
      </c>
      <c r="E38" s="99">
        <v>124664.0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200244560</v>
      </c>
      <c r="D40" s="103">
        <f t="shared" si="2"/>
        <v>180923217</v>
      </c>
      <c r="E40" s="103">
        <f t="shared" si="2"/>
        <v>11601592</v>
      </c>
      <c r="F40" s="103">
        <f t="shared" si="2"/>
        <v>7719751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GREATER CHICAGO FOOD DEPOSITORY</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1.4792959E7</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177116.0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8113581.0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7677573.0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1.6979062E7</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1443760.0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7.9415977E7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1.9498056E7</v>
      </c>
      <c r="E12" s="108">
        <f>D11-D12</f>
        <v>59917921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9.4595658E7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1505370.0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205203000</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1.0961759E7</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1469104.0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12430863</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1.68538974E8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2.4233163E7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192772137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205203000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GREATER CHICAGO FOOD DEPOSITORY</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200244560</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2376794</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197867766</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16488980.5</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14970075</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0.9078836014</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168538974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200244560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16687046.67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10.09998817</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94595658</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200244560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16687046.67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5.668807662</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6.576691263</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139566447</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197032572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0.7083420045</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20538568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5067909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25606477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200244560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0.1278760182</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3513788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20538568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0.1710824241</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180923217</v>
      </c>
      <c r="E41" s="164">
        <f t="shared" ref="E41:E44" si="1">D41/$D$44</f>
        <v>0.9035112714</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11601592</v>
      </c>
      <c r="E42" s="164">
        <f t="shared" si="1"/>
        <v>0.0579371145</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7719751</v>
      </c>
      <c r="E43" s="164">
        <f t="shared" si="1"/>
        <v>0.03855161409</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200244560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199016604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7719751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25.78018436</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49184051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10961759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4.486875783</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205203000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GREATER CHICAGO FOOD DEPOSITORY</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1125329.0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1.19403074E8</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1.53385801E8</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1.69994597E8</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273914204</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2642563.0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240</v>
      </c>
      <c r="D26" s="50">
        <v>3.7015669E7</v>
      </c>
      <c r="E26" s="50">
        <v>61000.0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3.7764926E7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-749257</v>
      </c>
      <c r="E28" s="75">
        <f t="shared" si="2"/>
        <v>61000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-688257</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199640.0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426081.0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-226441</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98</v>
      </c>
      <c r="D39" s="74"/>
      <c r="E39" s="48">
        <v>228223.0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228223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275870292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GREATER CHICAGO FOOD DEPOSITORY</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213412140</v>
      </c>
      <c r="D3" s="99">
        <v>2.1341214E8</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2264691</v>
      </c>
      <c r="D7" s="99">
        <v>348749.0</v>
      </c>
      <c r="E7" s="99">
        <v>1556172.0</v>
      </c>
      <c r="F7" s="99">
        <v>359770.0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20635867</v>
      </c>
      <c r="D9" s="99">
        <v>1.4593131E7</v>
      </c>
      <c r="E9" s="99">
        <v>3197834.0</v>
      </c>
      <c r="F9" s="99">
        <v>2844902.0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835772</v>
      </c>
      <c r="D10" s="99">
        <v>587596.0</v>
      </c>
      <c r="E10" s="99">
        <v>162780.0</v>
      </c>
      <c r="F10" s="99">
        <v>85396.0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2811651</v>
      </c>
      <c r="D11" s="99">
        <v>1705191.0</v>
      </c>
      <c r="E11" s="99">
        <v>841607.0</v>
      </c>
      <c r="F11" s="99">
        <v>264853.0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1723435</v>
      </c>
      <c r="D12" s="99">
        <v>1138360.0</v>
      </c>
      <c r="E12" s="99">
        <v>344654.0</v>
      </c>
      <c r="F12" s="99">
        <v>240421.0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109216</v>
      </c>
      <c r="D16" s="99">
        <v>0.0</v>
      </c>
      <c r="E16" s="99">
        <v>109216.0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283088</v>
      </c>
      <c r="D18" s="99">
        <v>0.0</v>
      </c>
      <c r="E18" s="99">
        <v>0.0</v>
      </c>
      <c r="F18" s="99">
        <v>283088.0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156087</v>
      </c>
      <c r="D19" s="99">
        <v>0.0</v>
      </c>
      <c r="E19" s="99">
        <v>156087.0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5230469</v>
      </c>
      <c r="D20" s="99">
        <v>1331722.0</v>
      </c>
      <c r="E20" s="99">
        <v>3407783.0</v>
      </c>
      <c r="F20" s="99">
        <v>490964.0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553027</v>
      </c>
      <c r="D22" s="99">
        <v>209028.0</v>
      </c>
      <c r="E22" s="99">
        <v>274329.0</v>
      </c>
      <c r="F22" s="99">
        <v>69670.0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232608</v>
      </c>
      <c r="D23" s="99">
        <v>38677.0</v>
      </c>
      <c r="E23" s="99">
        <v>193931.0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1241898</v>
      </c>
      <c r="D25" s="99">
        <v>1221129.0</v>
      </c>
      <c r="E25" s="99">
        <v>17979.0</v>
      </c>
      <c r="F25" s="99">
        <v>2790.0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141946</v>
      </c>
      <c r="D28" s="99">
        <v>105552.0</v>
      </c>
      <c r="E28" s="99">
        <v>31520.0</v>
      </c>
      <c r="F28" s="99">
        <v>4874.0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3543296</v>
      </c>
      <c r="D31" s="99">
        <v>3484039.0</v>
      </c>
      <c r="E31" s="99">
        <v>51296.0</v>
      </c>
      <c r="F31" s="99">
        <v>7961.0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755186</v>
      </c>
      <c r="D32" s="99">
        <v>388056.0</v>
      </c>
      <c r="E32" s="99">
        <v>367130.0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3521065</v>
      </c>
      <c r="D34" s="99">
        <v>0.0</v>
      </c>
      <c r="E34" s="99">
        <v>0.0</v>
      </c>
      <c r="F34" s="99">
        <v>3521065.0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2191722</v>
      </c>
      <c r="D35" s="99">
        <v>2187765.0</v>
      </c>
      <c r="E35" s="99">
        <v>3957.0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805192</v>
      </c>
      <c r="D36" s="99">
        <v>676483.0</v>
      </c>
      <c r="E36" s="99">
        <v>128709.0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617773</v>
      </c>
      <c r="D37" s="99">
        <v>306990.0</v>
      </c>
      <c r="E37" s="99">
        <v>302175.0</v>
      </c>
      <c r="F37" s="99">
        <v>8608.0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125974</v>
      </c>
      <c r="D38" s="99">
        <v>8119.0</v>
      </c>
      <c r="E38" s="99">
        <v>117855.0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261192103</v>
      </c>
      <c r="D40" s="103">
        <f t="shared" si="2"/>
        <v>241742727</v>
      </c>
      <c r="E40" s="103">
        <f t="shared" si="2"/>
        <v>11265014</v>
      </c>
      <c r="F40" s="103">
        <f t="shared" si="2"/>
        <v>8184362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GREATER CHICAGO FOOD DEPOSITORY</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1.0837019E7</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49.0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4650818.0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2.427182E7</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3.0829416E7</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1359339.0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9.9153325E7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2.1972941E7</v>
      </c>
      <c r="E12" s="108">
        <f>D11-D12</f>
        <v>77180384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7.1001544E7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1923001.0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222053390</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4444838.0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2299741.0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1915419.0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8659998</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2.03564205E8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9829187.0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213393392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222053390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