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<sst xmlns="http://schemas.openxmlformats.org/spreadsheetml/2006/main" count="864" uniqueCount="248">
  <si>
    <t>HEALTH RESOURCES IN ACTION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</si>
  <si>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</si>
  <si>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</si>
  <si>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</si>
  <si>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</si>
  <si>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</si>
  <si>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</si>
  <si>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</si>
  <si>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</si>
  <si>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</si>
  <si>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</si>
  <si>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</si>
  <si>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</si>
  <si>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</si>
  <si>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</si>
  <si>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</si>
  <si>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</si>
  <si>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</si>
  <si>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</si>
  <si>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</si>
  <si>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</si>
  <si>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</si>
  <si>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</si>
  <si>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</si>
  <si>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</si>
  <si>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</si>
  <si>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</si>
  <si>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</si>
  <si>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</si>
  <si>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</si>
  <si>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</si>
  <si>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</si>
  <si>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</si>
  <si>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</si>
  <si>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</si>
  <si>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</si>
  <si>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</si>
  <si>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</si>
  <si>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</si>
  <si>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</si>
  <si>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</si>
  <si>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</si>
  <si>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</si>
  <si>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</si>
  <si>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</si>
  <si>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</si>
  <si>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</si>
  <si>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</si>
  <si>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</si>
  <si>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</si>
  <si>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</si>
  <si>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</si>
  <si>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</si>
  <si>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</si>
  <si>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</si>
  <si>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</si>
  <si>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</si>
  <si>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</si>
  <si>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</si>
  <si>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</si>
  <si>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</si>
  <si>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</si>
  <si>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</si>
  <si>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</si>
  <si>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FEE FOR SERVICE </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</si>
  <si>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</si>
  <si>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</si>
  <si>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</si>
  <si>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</si>
  <si>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</si>
  <si>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</si>
  <si>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</si>
  <si>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</si>
  <si>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</si>
  <si>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</si>
  <si>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</si>
  <si>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</si>
  <si>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</si>
  <si>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</si>
  <si>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</si>
  <si>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</si>
  <si>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</si>
  <si>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</si>
  <si>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</si>
  <si>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</si>
  <si>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</si>
  <si>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</si>
  <si>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</si>
  <si>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</si>
  <si>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</si>
  <si>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</si>
  <si>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</si>
  <si>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</si>
  <si>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</si>
  <si>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</si>
  <si>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</si>
  <si>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</si>
  <si>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</si>
  <si>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</si>
  <si>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</si>
  <si>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</si>
  <si>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</si>
  <si>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</si>
  <si>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</si>
  <si>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</si>
  <si>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</si>
  <si>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</si>
  <si>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</si>
  <si>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</si>
  <si>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</si>
  <si>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</si>
  <si>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</si>
  <si>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</si>
  <si>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</si>
  <si>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</si>
  <si>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</si>
  <si>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</si>
  <si>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</si>
  <si>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</si>
  <si>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</si>
  <si>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</si>
  <si>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</si>
  <si>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</si>
  <si>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</si>
  <si>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</si>
  <si>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</si>
  <si>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</si>
  <si>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</si>
  <si>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</si>
  <si>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</si>
  <si>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</si>
  <si>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</si>
  <si>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</si>
  <si>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</si>
  <si>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</si>
  <si>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</si>
  <si>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</si>
  <si>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</si>
  <si>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</si>
  <si>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</si>
  <si>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</si>
  <si>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</si>
  <si>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</si>
  <si>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</si>
  <si>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</si>
  <si>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</si>
  <si>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</si>
  <si>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</si>
  <si>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</si>
  <si>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</si>
  <si>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</si>
  <si>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</si>
  <si>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</si>
  <si>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</si>
  <si>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</si>
  <si>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</si>
  <si>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</si>
  <si>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</si>
  <si>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</si>
  <si>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</si>
  <si>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</si>
  <si>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</si>
  <si>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</si>
  <si>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</si>
  <si>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</si>
  <si>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</si>
  <si>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</si>
  <si>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</si>
  <si>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</si>
  <si>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</si>
  <si>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</si>
  <si>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</si>
  <si>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</si>
  <si>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</si>
  <si>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</si>
  <si>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</si>
  <si>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</si>
  <si>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</si>
  <si>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</si>
  <si>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</si>
  <si>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</si>
  <si>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</si>
  <si>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</si>
  <si>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</si>
  <si>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</si>
  <si>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</si>
  <si>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</si>
  <si>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</si>
  <si>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</si>
  <si>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</si>
  <si>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</si>
  <si>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</si>
  <si>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</si>
  <si>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</si>
  <si>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</si>
  <si>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</si>
  <si>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</si>
  <si>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</si>
  <si>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</si>
  <si>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</si>
  <si>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</si>
  <si>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</si>
  <si>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</si>
  <si>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</si>
  <si>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</si>
  <si>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</si>
  <si>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</si>
  <si>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</si>
  <si>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</si>
  <si>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</si>
  <si>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</si>
  <si>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</si>
  <si>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</si>
  <si>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</si>
  <si>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</si>
  <si>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</si>
  <si>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</si>
  <si>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</si>
  <si>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</si>
  <si>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</si>
  <si>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</si>
  <si>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</si>
  <si>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</si>
  <si>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</si>
  <si>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</si>
  <si>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</si>
  <si>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</si>
  <si>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</si>
  <si>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</si>
  <si>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</si>
  <si>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</si>
  <si>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</si>
  <si>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</si>
  <si>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</si>
  <si>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FEE FOR SERVICE</t>
  </si>
  <si>
    <r>
      <rPr>
        <rFont val="Roboto"/>
        <color rgb="FF000000"/>
        <sz val="10.0"/>
      </rPr>
      <t xml:space="preserve">Gross amount from sales of </t>
    </r>
    <r>
      <rPr>
        <rFont val="Roboto"/>
        <color rgb="FF000000"/>
        <sz val="10.0"/>
      </rPr>
      <t>assets other than inventory</t>
    </r>
  </si>
  <si>
    <t>PROGRAM OUTREACH &amp; PUBL</t>
  </si>
  <si>
    <t>STAFF PROFESSIONAL DEVE</t>
  </si>
  <si>
    <t xml:space="preserve"> BAD DEBT EXPENSE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</si>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</sst>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HEALTH RESOURCES IN ACTION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2022'!C40</f>
        <v>48656266</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2022'!C31</f>
        <v>209922</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48446344</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4037195.333</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2022'!E2+'Balance Sheet 2022'!E3</f>
        <v>66301895</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16.42276123</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2022'!E30</f>
        <v>8139830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2022'!C40</f>
        <v>48656266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4054688.833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2.0075104</v>
      </c>
      <c r="E14" s="150" t="s">
        <v>184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2022'!E13:E15)</f>
        <v>5386655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2022'!C40</f>
        <v>48656266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4054688.833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1.328500218</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17.75126145</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2022'!E2:E7,'Revenues 2022'!F10:F15)</f>
        <v>49373742</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2022'!F44</f>
        <v>60905639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0.8106596172</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2022'!C7:C9)</f>
        <v>18652257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2022'!C10:C12)</f>
        <v>4532744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23185001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2022'!C40</f>
        <v>48656266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0.4765059653</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2022'!C10:C11)</f>
        <v>2994124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2022'!C7:C9)</f>
        <v>18652257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0.1605234155</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239</v>
      </c>
      <c r="D41" s="75">
        <f>'Expenses 2022'!D40</f>
        <v>43722685</v>
      </c>
      <c r="E41" s="165">
        <f t="shared" ref="E41:E44" si="1">D41/$D$44</f>
        <v>0.8986033782</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2022'!E40</f>
        <v>4702319</v>
      </c>
      <c r="E42" s="165">
        <f t="shared" si="1"/>
        <v>0.09664364709</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2022'!F40</f>
        <v>231262</v>
      </c>
      <c r="E43" s="165">
        <f t="shared" si="1"/>
        <v>0.004752974673</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48656266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2022'!F9</f>
        <v>49560265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2022'!F40</f>
        <v>231262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if(D48=0, "$0",D47/D48)</f>
        <v>214.3035388</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2022'!E2:E10)</f>
        <v>77556818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2022'!E19:E22)</f>
        <v>8412218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9.219544477</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2022'!E18</f>
        <v>89590904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HEALTH RESOURCES IN ACTION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5.0946689E7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1.003587E7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60982559</v>
      </c>
      <c r="G9" s="58"/>
      <c r="H9" s="58"/>
      <c r="I9" s="58"/>
      <c r="J9" s="58"/>
      <c r="K9" s="58"/>
      <c r="L9" s="58"/>
      <c r="M9" s="58"/>
      <c r="N9" s="58"/>
      <c r="O9" s="58"/>
      <c r="P9" s="58"/>
      <c r="Q9" s="58"/>
      <c r="R9" s="58"/>
      <c r="S9" s="58"/>
      <c r="T9" s="58"/>
      <c r="U9" s="58"/>
      <c r="V9" s="58"/>
      <c r="W9" s="58"/>
      <c r="X9" s="58"/>
      <c r="Y9" s="58"/>
      <c r="Z9" s="58"/>
    </row>
    <row r="10">
      <c r="A10" s="44" t="s">
        <v>62</v>
      </c>
      <c r="B10" s="59" t="s">
        <v>63</v>
      </c>
      <c r="C10" s="60" t="s">
        <v>234</v>
      </c>
      <c r="D10" s="15"/>
      <c r="E10" s="15"/>
      <c r="F10" s="48">
        <v>1.7103692E7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17103692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3967163.0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37353.0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37353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82090767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HEALTH RESOURCES IN ACTION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19919992</v>
      </c>
      <c r="D3" s="99">
        <v>1.9919992E7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2500</v>
      </c>
      <c r="D4" s="99">
        <v>2500.0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1160810</v>
      </c>
      <c r="D7" s="99">
        <v>262456.0</v>
      </c>
      <c r="E7" s="99">
        <v>877904.0</v>
      </c>
      <c r="F7" s="99">
        <v>20450.0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21876058</v>
      </c>
      <c r="D9" s="99">
        <v>1.8620319E7</v>
      </c>
      <c r="E9" s="99">
        <v>3155042.0</v>
      </c>
      <c r="F9" s="99">
        <v>100697.0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810765</v>
      </c>
      <c r="D10" s="99">
        <v>712948.0</v>
      </c>
      <c r="E10" s="99">
        <v>94664.0</v>
      </c>
      <c r="F10" s="99">
        <v>3153.0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3214741</v>
      </c>
      <c r="D11" s="99">
        <v>2691257.0</v>
      </c>
      <c r="E11" s="99">
        <v>507265.0</v>
      </c>
      <c r="F11" s="99">
        <v>16219.0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1874853</v>
      </c>
      <c r="D12" s="99">
        <v>1544654.0</v>
      </c>
      <c r="E12" s="99">
        <v>320627.0</v>
      </c>
      <c r="F12" s="99">
        <v>9572.0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48968</v>
      </c>
      <c r="D15" s="99">
        <v>0.0</v>
      </c>
      <c r="E15" s="99">
        <v>48968.0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111078</v>
      </c>
      <c r="D16" s="99">
        <v>0.0</v>
      </c>
      <c r="E16" s="99">
        <v>111078.0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31967</v>
      </c>
      <c r="D17" s="99">
        <v>31967.0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9155776</v>
      </c>
      <c r="D20" s="99">
        <v>8657036.0</v>
      </c>
      <c r="E20" s="99">
        <v>445069.0</v>
      </c>
      <c r="F20" s="99">
        <v>53671.0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1559411</v>
      </c>
      <c r="D22" s="99">
        <v>1512536.0</v>
      </c>
      <c r="E22" s="99">
        <v>45475.0</v>
      </c>
      <c r="F22" s="99">
        <v>1400.0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1579175</v>
      </c>
      <c r="D23" s="99">
        <v>1465279.0</v>
      </c>
      <c r="E23" s="99">
        <v>103867.0</v>
      </c>
      <c r="F23" s="99">
        <v>10029.0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944610</v>
      </c>
      <c r="D25" s="99">
        <v>872022.0</v>
      </c>
      <c r="E25" s="99">
        <v>67966.0</v>
      </c>
      <c r="F25" s="99">
        <v>4622.0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1482369</v>
      </c>
      <c r="D26" s="99">
        <v>1434124.0</v>
      </c>
      <c r="E26" s="99">
        <v>45809.0</v>
      </c>
      <c r="F26" s="99">
        <v>2436.0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126245</v>
      </c>
      <c r="D28" s="99">
        <v>116532.0</v>
      </c>
      <c r="E28" s="99">
        <v>7336.0</v>
      </c>
      <c r="F28" s="99">
        <v>2377.0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187585</v>
      </c>
      <c r="D31" s="99">
        <v>125856.0</v>
      </c>
      <c r="E31" s="99">
        <v>61166.0</v>
      </c>
      <c r="F31" s="99">
        <v>563.0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108609</v>
      </c>
      <c r="D32" s="99">
        <v>94141.0</v>
      </c>
      <c r="E32" s="99">
        <v>13889.0</v>
      </c>
      <c r="F32" s="99">
        <v>579.0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236</v>
      </c>
      <c r="C34" s="98">
        <f t="shared" si="1"/>
        <v>1222117</v>
      </c>
      <c r="D34" s="99">
        <v>1195303.0</v>
      </c>
      <c r="E34" s="99">
        <v>25472.0</v>
      </c>
      <c r="F34" s="99">
        <v>1342.0</v>
      </c>
      <c r="G34" s="43"/>
      <c r="H34" s="43"/>
      <c r="I34" s="43"/>
      <c r="J34" s="43"/>
      <c r="K34" s="43"/>
      <c r="L34" s="43"/>
      <c r="M34" s="43"/>
      <c r="N34" s="43"/>
      <c r="O34" s="43"/>
      <c r="P34" s="43"/>
      <c r="Q34" s="43"/>
      <c r="R34" s="43"/>
      <c r="S34" s="43"/>
      <c r="T34" s="43"/>
      <c r="U34" s="43"/>
      <c r="V34" s="43"/>
      <c r="W34" s="43"/>
      <c r="X34" s="43"/>
      <c r="Y34" s="43"/>
      <c r="Z34" s="43"/>
    </row>
    <row r="35">
      <c r="A35" s="45" t="s">
        <v>48</v>
      </c>
      <c r="B35" s="60" t="s">
        <v>237</v>
      </c>
      <c r="C35" s="98">
        <f t="shared" si="1"/>
        <v>94679</v>
      </c>
      <c r="D35" s="99">
        <v>87394.0</v>
      </c>
      <c r="E35" s="99">
        <v>5502.0</v>
      </c>
      <c r="F35" s="99">
        <v>1783.0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65512308</v>
      </c>
      <c r="D40" s="104">
        <f t="shared" si="2"/>
        <v>59346316</v>
      </c>
      <c r="E40" s="104">
        <f t="shared" si="2"/>
        <v>5937099</v>
      </c>
      <c r="F40" s="104">
        <f t="shared" si="2"/>
        <v>228893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HEALTH RESOURCES IN ACTION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4488638.0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7.9497875E7</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800000.0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9783368.0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310943.0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2029911.0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1568244.0</v>
      </c>
      <c r="E12" s="109">
        <f>D11-D12</f>
        <v>461667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5981495.0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6058418.0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107382404</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7257833.0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2140560.0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6279091.0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15677484</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2.0937519E7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7.0767401E7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91704920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107382404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HEALTH RESOURCES IN ACTION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2023'!C40</f>
        <v>65512308</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2023'!C31</f>
        <v>187585</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65324723</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5443726.917</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2023'!E2+'Balance Sheet 2023'!E3</f>
        <v>83986513</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15.42812751</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2023'!E30</f>
        <v>20937519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2023'!C40</f>
        <v>65512308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5459359</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3.835160685</v>
      </c>
      <c r="E14" s="150" t="s">
        <v>184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2023'!E13:E15)</f>
        <v>5981495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2023'!C40</f>
        <v>65512308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5459359</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1.095640532</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16.52376804</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2023'!E2:E7,'Revenues 2023'!F10:F15)</f>
        <v>50946689</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2023'!F44</f>
        <v>82090767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0.6206141185</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2023'!C7:C9)</f>
        <v>23036868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2023'!C10:C12)</f>
        <v>5900359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28937227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2023'!C40</f>
        <v>65512308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0.4417067248</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2023'!C10:C11)</f>
        <v>4025506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2023'!C7:C9)</f>
        <v>23036868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0.1747418963</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241</v>
      </c>
      <c r="D41" s="75">
        <f>'Expenses 2023'!D40</f>
        <v>59346316</v>
      </c>
      <c r="E41" s="165">
        <f t="shared" ref="E41:E44" si="1">D41/$D$44</f>
        <v>0.9058804034</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2023'!E40</f>
        <v>5937099</v>
      </c>
      <c r="E42" s="165">
        <f t="shared" si="1"/>
        <v>0.09062570349</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2023'!F40</f>
        <v>228893</v>
      </c>
      <c r="E43" s="165">
        <f t="shared" si="1"/>
        <v>0.003493893086</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65512308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2023'!F9</f>
        <v>60982559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2023'!F40</f>
        <v>228893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if(D48=0, "$0",D47/D48)</f>
        <v>266.4238705</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2023'!E2:E10)</f>
        <v>94880824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2023'!E19:E22)</f>
        <v>9398393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10.09543057</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2023'!E18</f>
        <v>107382404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HEALTH RESOURCES IN ACTION</v>
      </c>
      <c r="B1" s="2" t="s">
        <v>242</v>
      </c>
      <c r="C1" s="139"/>
      <c r="D1" s="139"/>
      <c r="E1" s="139"/>
      <c r="F1" s="140"/>
      <c r="G1" s="140"/>
      <c r="H1" s="140"/>
      <c r="I1" s="43"/>
      <c r="J1" s="43"/>
      <c r="K1" s="43"/>
      <c r="L1" s="43"/>
      <c r="M1" s="43"/>
      <c r="N1" s="43"/>
      <c r="O1" s="43"/>
      <c r="P1" s="43"/>
      <c r="Q1" s="43"/>
      <c r="R1" s="43"/>
      <c r="S1" s="43"/>
      <c r="T1" s="43"/>
      <c r="U1" s="43"/>
      <c r="V1" s="43"/>
      <c r="W1" s="43"/>
      <c r="X1" s="43"/>
      <c r="Y1" s="43"/>
    </row>
    <row r="2">
      <c r="A2" s="141" t="s">
        <v>177</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178</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9"/>
      <c r="B5" s="49"/>
      <c r="C5" s="148" t="s">
        <v>177</v>
      </c>
      <c r="D5" s="177">
        <f>'Ratios 2021'!D8</f>
        <v>14.34880072</v>
      </c>
      <c r="E5" s="177">
        <f>'Ratios 2022'!D8</f>
        <v>16.42276123</v>
      </c>
      <c r="F5" s="177">
        <f>'Ratios 2023'!D8</f>
        <v>15.42812751</v>
      </c>
      <c r="G5" s="177">
        <f>average(D5:F5)</f>
        <v>15.39989649</v>
      </c>
      <c r="H5" s="150" t="s">
        <v>184</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185</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186</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9"/>
      <c r="B10" s="49"/>
      <c r="C10" s="148" t="s">
        <v>185</v>
      </c>
      <c r="D10" s="149">
        <f>'Ratios 2021'!D14</f>
        <v>11.79029744</v>
      </c>
      <c r="E10" s="149">
        <f>'Ratios 2022'!D14</f>
        <v>2.0075104</v>
      </c>
      <c r="F10" s="149">
        <f>'Ratios 2023'!D14</f>
        <v>3.835160685</v>
      </c>
      <c r="G10" s="177">
        <f>average(D10:F10)</f>
        <v>5.877656174</v>
      </c>
      <c r="H10" s="150" t="s">
        <v>184</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190</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191</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9"/>
      <c r="B15" s="49"/>
      <c r="C15" s="148" t="s">
        <v>193</v>
      </c>
      <c r="D15" s="180">
        <f>'Ratios 2021'!D20</f>
        <v>1.276636248</v>
      </c>
      <c r="E15" s="180">
        <f>'Ratios 2022'!D20</f>
        <v>1.328500218</v>
      </c>
      <c r="F15" s="180">
        <f>'Ratios 2023'!D20</f>
        <v>1.095640532</v>
      </c>
      <c r="G15" s="177">
        <f>average(D15:F15)</f>
        <v>1.233592333</v>
      </c>
      <c r="H15" s="150" t="s">
        <v>184</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195</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196</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9"/>
      <c r="B20" s="49"/>
      <c r="C20" s="148" t="s">
        <v>195</v>
      </c>
      <c r="D20" s="163">
        <f>'Ratios 2021'!D26</f>
        <v>0.8802245786</v>
      </c>
      <c r="E20" s="163">
        <f>'Ratios 2022'!D26</f>
        <v>0.8106596172</v>
      </c>
      <c r="F20" s="163">
        <f>'Ratios 2023'!D26</f>
        <v>0.6206141185</v>
      </c>
      <c r="G20" s="181">
        <f>average(D20:F20)</f>
        <v>0.7704994381</v>
      </c>
      <c r="H20" s="150" t="s">
        <v>199</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200</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201</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9"/>
      <c r="B25" s="49"/>
      <c r="C25" s="148" t="s">
        <v>205</v>
      </c>
      <c r="D25" s="163">
        <f>'Ratios 2021'!D33</f>
        <v>0.3646188996</v>
      </c>
      <c r="E25" s="163">
        <f>'Ratios 2022'!D33</f>
        <v>0.4765059653</v>
      </c>
      <c r="F25" s="163">
        <f>'Ratios 2023'!D33</f>
        <v>0.4417067248</v>
      </c>
      <c r="G25" s="181">
        <f>average(D25:F25)</f>
        <v>0.4276105299</v>
      </c>
      <c r="H25" s="150" t="s">
        <v>206</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207</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208</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9"/>
      <c r="B30" s="49"/>
      <c r="C30" s="148" t="s">
        <v>207</v>
      </c>
      <c r="D30" s="163">
        <f>'Ratios 2021'!D38</f>
        <v>0.154505471</v>
      </c>
      <c r="E30" s="163">
        <f>'Ratios 2022'!D38</f>
        <v>0.1605234155</v>
      </c>
      <c r="F30" s="163">
        <f>'Ratios 2023'!D38</f>
        <v>0.1747418963</v>
      </c>
      <c r="G30" s="181">
        <f>average(D30:F30)</f>
        <v>0.1632569276</v>
      </c>
      <c r="H30" s="150" t="s">
        <v>210</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211</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212</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9"/>
      <c r="B35" s="49"/>
      <c r="C35" s="148" t="s">
        <v>247</v>
      </c>
      <c r="D35" s="163">
        <f>'Ratios 2021'!E41</f>
        <v>0.9293367732</v>
      </c>
      <c r="E35" s="163">
        <f>'Ratios 2022'!E41</f>
        <v>0.8986033782</v>
      </c>
      <c r="F35" s="163">
        <f>'Ratios 2023'!E41</f>
        <v>0.9058804034</v>
      </c>
      <c r="G35" s="181">
        <f t="shared" ref="G35:G37" si="1">average(D35:F35)</f>
        <v>0.9112735183</v>
      </c>
      <c r="H35" s="181"/>
      <c r="I35" s="43"/>
      <c r="J35" s="43"/>
      <c r="K35" s="43"/>
      <c r="L35" s="43"/>
      <c r="M35" s="43"/>
      <c r="N35" s="43"/>
      <c r="O35" s="43"/>
      <c r="P35" s="43"/>
      <c r="Q35" s="43"/>
      <c r="R35" s="43"/>
      <c r="S35" s="43"/>
      <c r="T35" s="43"/>
      <c r="U35" s="43"/>
      <c r="V35" s="43"/>
      <c r="W35" s="43"/>
      <c r="X35" s="43"/>
      <c r="Y35" s="43"/>
    </row>
    <row r="36">
      <c r="A36" s="139"/>
      <c r="B36" s="52"/>
      <c r="C36" s="148" t="s">
        <v>214</v>
      </c>
      <c r="D36" s="163">
        <f>'Ratios 2021'!E42</f>
        <v>0.068382832</v>
      </c>
      <c r="E36" s="163">
        <f>'Ratios 2022'!E42</f>
        <v>0.09664364709</v>
      </c>
      <c r="F36" s="163">
        <f>'Ratios 2023'!E42</f>
        <v>0.09062570349</v>
      </c>
      <c r="G36" s="181">
        <f t="shared" si="1"/>
        <v>0.08521739419</v>
      </c>
      <c r="H36" s="181"/>
      <c r="I36" s="43"/>
      <c r="J36" s="43"/>
      <c r="K36" s="43"/>
      <c r="L36" s="43"/>
      <c r="M36" s="43"/>
      <c r="N36" s="43"/>
      <c r="O36" s="43"/>
      <c r="P36" s="43"/>
      <c r="Q36" s="43"/>
      <c r="R36" s="43"/>
      <c r="S36" s="43"/>
      <c r="T36" s="43"/>
      <c r="U36" s="43"/>
      <c r="V36" s="43"/>
      <c r="W36" s="43"/>
      <c r="X36" s="43"/>
      <c r="Y36" s="43"/>
    </row>
    <row r="37">
      <c r="A37" s="139"/>
      <c r="B37" s="182"/>
      <c r="C37" s="148" t="s">
        <v>215</v>
      </c>
      <c r="D37" s="163">
        <f>'Ratios 2021'!E43</f>
        <v>0.002280394822</v>
      </c>
      <c r="E37" s="163">
        <f>'Ratios 2022'!E43</f>
        <v>0.004752974673</v>
      </c>
      <c r="F37" s="163">
        <f>'Ratios 2023'!E43</f>
        <v>0.003493893086</v>
      </c>
      <c r="G37" s="181">
        <f t="shared" si="1"/>
        <v>0.003509087527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216</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217</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9"/>
      <c r="B42" s="49"/>
      <c r="C42" s="148" t="s">
        <v>220</v>
      </c>
      <c r="D42" s="166">
        <f>'Ratios 2021'!D49</f>
        <v>719.8403377</v>
      </c>
      <c r="E42" s="166">
        <f>'Ratios 2022'!D49</f>
        <v>214.3035388</v>
      </c>
      <c r="F42" s="166">
        <f>'Ratios 2023'!D49</f>
        <v>266.4238705</v>
      </c>
      <c r="G42" s="183">
        <f>average(D42:F42)</f>
        <v>400.189249</v>
      </c>
      <c r="H42" s="150" t="s">
        <v>221</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222</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223</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9"/>
      <c r="B47" s="49"/>
      <c r="C47" s="148" t="s">
        <v>226</v>
      </c>
      <c r="D47" s="149">
        <f>'Ratios 2021'!D54</f>
        <v>6.879253238</v>
      </c>
      <c r="E47" s="149">
        <f>'Ratios 2022'!D54</f>
        <v>9.219544477</v>
      </c>
      <c r="F47" s="149">
        <f>'Ratios 2023'!D54</f>
        <v>10.09543057</v>
      </c>
      <c r="G47" s="177">
        <f>average(D47:F47)</f>
        <v>8.731409428</v>
      </c>
      <c r="H47" s="150" t="s">
        <v>227</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228</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229</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9"/>
      <c r="B52" s="49"/>
      <c r="C52" s="148" t="s">
        <v>232</v>
      </c>
      <c r="D52" s="184">
        <f>'Ratios 2021'!D59</f>
        <v>0</v>
      </c>
      <c r="E52" s="184">
        <f>'Ratios 2022'!D59</f>
        <v>0</v>
      </c>
      <c r="F52" s="184">
        <f>'Ratios 2023'!D59</f>
        <v>0</v>
      </c>
      <c r="G52" s="185">
        <f>average(D52:F52)</f>
        <v>0</v>
      </c>
      <c r="H52" s="150" t="s">
        <v>233</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HEALTH RESOURCES IN ACTION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HEALTH RESOURCES IN ACTION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49680.0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7.8203227E7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109632.0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78362539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1.0288802E7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10288802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144878.0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48411.0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48411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88844630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HEALTH RESOURCES IN ACTION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17629319</v>
      </c>
      <c r="D3" s="99">
        <v>1.7629319E7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87281</v>
      </c>
      <c r="D4" s="99">
        <v>87281.0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735227</v>
      </c>
      <c r="D7" s="99">
        <v>567794.0</v>
      </c>
      <c r="E7" s="99">
        <v>135645.0</v>
      </c>
      <c r="F7" s="99">
        <v>31788.0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13324890</v>
      </c>
      <c r="D9" s="99">
        <v>1.1430718E7</v>
      </c>
      <c r="E9" s="99">
        <v>1877373.0</v>
      </c>
      <c r="F9" s="99">
        <v>16799.0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453471</v>
      </c>
      <c r="D10" s="99">
        <v>390736.0</v>
      </c>
      <c r="E10" s="99">
        <v>62735.0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1718894</v>
      </c>
      <c r="D11" s="99">
        <v>1470612.0</v>
      </c>
      <c r="E11" s="99">
        <v>245134.0</v>
      </c>
      <c r="F11" s="99">
        <v>3148.0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1173617</v>
      </c>
      <c r="D12" s="99">
        <v>1006285.0</v>
      </c>
      <c r="E12" s="99">
        <v>163902.0</v>
      </c>
      <c r="F12" s="99">
        <v>3430.0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18256</v>
      </c>
      <c r="D15" s="99">
        <v>0.0</v>
      </c>
      <c r="E15" s="99">
        <v>18256.0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104002</v>
      </c>
      <c r="D16" s="99">
        <v>0.0</v>
      </c>
      <c r="E16" s="99">
        <v>104002.0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6693251</v>
      </c>
      <c r="D20" s="99">
        <v>6410068.0</v>
      </c>
      <c r="E20" s="99">
        <v>238246.0</v>
      </c>
      <c r="F20" s="99">
        <v>44937.0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558892</v>
      </c>
      <c r="D22" s="99">
        <v>512116.0</v>
      </c>
      <c r="E22" s="99">
        <v>45392.0</v>
      </c>
      <c r="F22" s="99">
        <v>1384.0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955796</v>
      </c>
      <c r="D23" s="99">
        <v>886761.0</v>
      </c>
      <c r="E23" s="99">
        <v>64534.0</v>
      </c>
      <c r="F23" s="99">
        <v>4501.0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784876</v>
      </c>
      <c r="D25" s="99">
        <v>662355.0</v>
      </c>
      <c r="E25" s="99">
        <v>121002.0</v>
      </c>
      <c r="F25" s="99">
        <v>1519.0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265381</v>
      </c>
      <c r="D26" s="99">
        <v>241681.0</v>
      </c>
      <c r="E26" s="99">
        <v>23700.0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216457</v>
      </c>
      <c r="D31" s="99">
        <v>140583.0</v>
      </c>
      <c r="E31" s="99">
        <v>75641.0</v>
      </c>
      <c r="F31" s="99">
        <v>233.0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71749</v>
      </c>
      <c r="D32" s="99">
        <v>64534.0</v>
      </c>
      <c r="E32" s="99">
        <v>6990.0</v>
      </c>
      <c r="F32" s="99">
        <v>225.0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c r="C34" s="98">
        <f t="shared" si="1"/>
        <v>2722555</v>
      </c>
      <c r="D34" s="99">
        <v>2704953.0</v>
      </c>
      <c r="E34" s="99">
        <v>16837.0</v>
      </c>
      <c r="F34" s="99">
        <v>765.0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125367</v>
      </c>
      <c r="D35" s="99">
        <v>122663.0</v>
      </c>
      <c r="E35" s="99">
        <v>2625.0</v>
      </c>
      <c r="F35" s="99">
        <v>79.0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61047</v>
      </c>
      <c r="D36" s="99">
        <v>36021.0</v>
      </c>
      <c r="E36" s="99">
        <v>24973.0</v>
      </c>
      <c r="F36" s="99">
        <v>53.0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35458</v>
      </c>
      <c r="D37" s="99">
        <v>0.0</v>
      </c>
      <c r="E37" s="99">
        <v>35458.0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2000</v>
      </c>
      <c r="D38" s="99">
        <v>0.0</v>
      </c>
      <c r="E38" s="99">
        <v>2000.0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47737786</v>
      </c>
      <c r="D40" s="104">
        <f t="shared" si="2"/>
        <v>44364480</v>
      </c>
      <c r="E40" s="104">
        <f t="shared" si="2"/>
        <v>3264445</v>
      </c>
      <c r="F40" s="104">
        <f t="shared" si="2"/>
        <v>108861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HEALTH RESOURCES IN ACTION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5.682284E7</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1038293.0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7867821.0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378255.0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1846209.0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1289504.0</v>
      </c>
      <c r="E12" s="109">
        <f>D11-D12</f>
        <v>556705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5078649.0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216370.0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71958933</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9321733.0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287916.0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81628.0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9691277</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4.6903558E7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1.5364098E7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62267656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71958933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43"/>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100">
        <v>15.0</v>
      </c>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100">
        <v>9.0</v>
      </c>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100">
        <v>62.0</v>
      </c>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HEALTH RESOURCES IN ACTION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2021'!C40</f>
        <v>47737786</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2021'!C31</f>
        <v>216457</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47521329</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3960110.75</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2021'!E2+'Balance Sheet 2021'!E3</f>
        <v>56822840</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14.34880072</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2021'!E30</f>
        <v>46903558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2021'!C40</f>
        <v>47737786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3978148.833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11.79029744</v>
      </c>
      <c r="E14" s="150" t="s">
        <v>184</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2021'!E13:E15)</f>
        <v>5078649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2021'!C40</f>
        <v>47737786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3978148.833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1.276636248</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15.62543697</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2021'!E2:E7,'Revenues 2021'!F10:F15)</f>
        <v>78203227</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2021'!F44</f>
        <v>88844630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0.8802245786</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2021'!C7:C9)</f>
        <v>14060117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2021'!C10:C12)</f>
        <v>3345982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17406099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2021'!C40</f>
        <v>47737786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0.3646188996</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2021'!C10:C11)</f>
        <v>2172365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2021'!C7:C9)</f>
        <v>14060117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0.154505471</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213</v>
      </c>
      <c r="D41" s="75">
        <f>'Expenses 2021'!D40</f>
        <v>44364480</v>
      </c>
      <c r="E41" s="165">
        <f t="shared" ref="E41:E44" si="1">D41/$D$44</f>
        <v>0.9293367732</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2021'!E40</f>
        <v>3264445</v>
      </c>
      <c r="E42" s="165">
        <f t="shared" si="1"/>
        <v>0.068382832</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2021'!F40</f>
        <v>108861</v>
      </c>
      <c r="E43" s="165">
        <f t="shared" si="1"/>
        <v>0.002280394822</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47737786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2021'!F9</f>
        <v>78362539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2021'!F40</f>
        <v>108861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if(D48=0, "$0",D47/D48)</f>
        <v>719.8403377</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2021'!E2:E10)</f>
        <v>66107209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2021'!E19:E22)</f>
        <v>9609649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6.879253238</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2021'!E18</f>
        <v>71958933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HEALTH RESOURCES IN ACTION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49680.0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4.9373742E7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136843.0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49560265</v>
      </c>
      <c r="G9" s="58"/>
      <c r="H9" s="58"/>
      <c r="I9" s="58"/>
      <c r="J9" s="58"/>
      <c r="K9" s="58"/>
      <c r="L9" s="58"/>
      <c r="M9" s="58"/>
      <c r="N9" s="58"/>
      <c r="O9" s="58"/>
      <c r="P9" s="58"/>
      <c r="Q9" s="58"/>
      <c r="R9" s="58"/>
      <c r="S9" s="58"/>
      <c r="T9" s="58"/>
      <c r="U9" s="58"/>
      <c r="V9" s="58"/>
      <c r="W9" s="58"/>
      <c r="X9" s="58"/>
      <c r="Y9" s="58"/>
      <c r="Z9" s="58"/>
    </row>
    <row r="10">
      <c r="A10" s="44" t="s">
        <v>62</v>
      </c>
      <c r="B10" s="59" t="s">
        <v>63</v>
      </c>
      <c r="C10" s="60" t="s">
        <v>234</v>
      </c>
      <c r="D10" s="15"/>
      <c r="E10" s="15"/>
      <c r="F10" s="48">
        <v>9079785.0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9079785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2255172.0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10417.0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10417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60905639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HEALTH RESOURCES IN ACTION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12319361</v>
      </c>
      <c r="D3" s="99">
        <v>1.2319361E7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785216</v>
      </c>
      <c r="D7" s="99">
        <v>637163.0</v>
      </c>
      <c r="E7" s="99">
        <v>128560.0</v>
      </c>
      <c r="F7" s="99">
        <v>19493.0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17867041</v>
      </c>
      <c r="D9" s="99">
        <v>1.4889454E7</v>
      </c>
      <c r="E9" s="99">
        <v>2865208.0</v>
      </c>
      <c r="F9" s="99">
        <v>112379.0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646398</v>
      </c>
      <c r="D10" s="99">
        <v>539748.0</v>
      </c>
      <c r="E10" s="99">
        <v>103188.0</v>
      </c>
      <c r="F10" s="99">
        <v>3462.0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2347726</v>
      </c>
      <c r="D11" s="99">
        <v>1946400.0</v>
      </c>
      <c r="E11" s="99">
        <v>385656.0</v>
      </c>
      <c r="F11" s="99">
        <v>15670.0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1538620</v>
      </c>
      <c r="D12" s="99">
        <v>1279576.0</v>
      </c>
      <c r="E12" s="99">
        <v>248366.0</v>
      </c>
      <c r="F12" s="99">
        <v>10678.0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11159</v>
      </c>
      <c r="D15" s="99">
        <v>0.0</v>
      </c>
      <c r="E15" s="99">
        <v>11159.0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98681</v>
      </c>
      <c r="D16" s="99">
        <v>0.0</v>
      </c>
      <c r="E16" s="99">
        <v>98681.0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6632520</v>
      </c>
      <c r="D20" s="99">
        <v>6080563.0</v>
      </c>
      <c r="E20" s="99">
        <v>501924.0</v>
      </c>
      <c r="F20" s="99">
        <v>50033.0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1319711</v>
      </c>
      <c r="D22" s="99">
        <v>1268822.0</v>
      </c>
      <c r="E22" s="99">
        <v>48778.0</v>
      </c>
      <c r="F22" s="99">
        <v>2111.0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1443064</v>
      </c>
      <c r="D23" s="99">
        <v>1377096.0</v>
      </c>
      <c r="E23" s="99">
        <v>60084.0</v>
      </c>
      <c r="F23" s="99">
        <v>5884.0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927344</v>
      </c>
      <c r="D25" s="99">
        <v>819181.0</v>
      </c>
      <c r="E25" s="99">
        <v>102709.0</v>
      </c>
      <c r="F25" s="99">
        <v>5454.0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826311</v>
      </c>
      <c r="D26" s="99">
        <v>795950.0</v>
      </c>
      <c r="E26" s="99">
        <v>28571.0</v>
      </c>
      <c r="F26" s="99">
        <v>1790.0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209922</v>
      </c>
      <c r="D31" s="99">
        <v>136639.0</v>
      </c>
      <c r="E31" s="99">
        <v>72517.0</v>
      </c>
      <c r="F31" s="99">
        <v>766.0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58128</v>
      </c>
      <c r="D32" s="99">
        <v>50600.0</v>
      </c>
      <c r="E32" s="99">
        <v>7195.0</v>
      </c>
      <c r="F32" s="99">
        <v>333.0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236</v>
      </c>
      <c r="C34" s="98">
        <f t="shared" si="1"/>
        <v>1487833</v>
      </c>
      <c r="D34" s="99">
        <v>1466790.0</v>
      </c>
      <c r="E34" s="99">
        <v>20340.0</v>
      </c>
      <c r="F34" s="99">
        <v>703.0</v>
      </c>
      <c r="G34" s="43"/>
      <c r="H34" s="43"/>
      <c r="I34" s="43"/>
      <c r="J34" s="43"/>
      <c r="K34" s="43"/>
      <c r="L34" s="43"/>
      <c r="M34" s="43"/>
      <c r="N34" s="43"/>
      <c r="O34" s="43"/>
      <c r="P34" s="43"/>
      <c r="Q34" s="43"/>
      <c r="R34" s="43"/>
      <c r="S34" s="43"/>
      <c r="T34" s="43"/>
      <c r="U34" s="43"/>
      <c r="V34" s="43"/>
      <c r="W34" s="43"/>
      <c r="X34" s="43"/>
      <c r="Y34" s="43"/>
      <c r="Z34" s="43"/>
    </row>
    <row r="35">
      <c r="A35" s="45" t="s">
        <v>48</v>
      </c>
      <c r="B35" s="60" t="s">
        <v>237</v>
      </c>
      <c r="C35" s="98">
        <f t="shared" si="1"/>
        <v>134867</v>
      </c>
      <c r="D35" s="99">
        <v>115342.0</v>
      </c>
      <c r="E35" s="99">
        <v>17019.0</v>
      </c>
      <c r="F35" s="99">
        <v>2506.0</v>
      </c>
      <c r="G35" s="43"/>
      <c r="H35" s="43"/>
      <c r="I35" s="43"/>
      <c r="J35" s="43"/>
      <c r="K35" s="43"/>
      <c r="L35" s="43"/>
      <c r="M35" s="43"/>
      <c r="N35" s="43"/>
      <c r="O35" s="43"/>
      <c r="P35" s="43"/>
      <c r="Q35" s="43"/>
      <c r="R35" s="43"/>
      <c r="S35" s="43"/>
      <c r="T35" s="43"/>
      <c r="U35" s="43"/>
      <c r="V35" s="43"/>
      <c r="W35" s="43"/>
      <c r="X35" s="43"/>
      <c r="Y35" s="43"/>
      <c r="Z35" s="43"/>
    </row>
    <row r="36">
      <c r="A36" s="45" t="s">
        <v>50</v>
      </c>
      <c r="B36" s="60" t="s">
        <v>238</v>
      </c>
      <c r="C36" s="98">
        <f t="shared" si="1"/>
        <v>2364</v>
      </c>
      <c r="D36" s="99">
        <v>0.0</v>
      </c>
      <c r="E36" s="99">
        <v>2364.0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48656266</v>
      </c>
      <c r="D40" s="104">
        <f t="shared" si="2"/>
        <v>43722685</v>
      </c>
      <c r="E40" s="104">
        <f t="shared" si="2"/>
        <v>4702319</v>
      </c>
      <c r="F40" s="104">
        <f t="shared" si="2"/>
        <v>231262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HEALTH RESOURCES IN ACTION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6.6301895E7</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1230717.0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9558586.0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465620.0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1846209.0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1471766.0</v>
      </c>
      <c r="E12" s="109">
        <f>D11-D12</f>
        <v>374443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5386655.0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6272988.0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89590904</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8412218.0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6478476.0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14890694</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8139830.0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6.656038E7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74700210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89590904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