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<sst xmlns="http://schemas.openxmlformats.org/spreadsheetml/2006/main" count="873" uniqueCount="253">
  <si>
    <t>RIVERSIDE PARK CONSERVANCY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</si>
  <si>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</si>
  <si>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</si>
  <si>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</si>
  <si>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</si>
  <si>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</si>
  <si>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</si>
  <si>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</si>
  <si>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</si>
  <si>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</si>
  <si>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</si>
  <si>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</si>
  <si>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</si>
  <si>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</si>
  <si>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</si>
  <si>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</si>
  <si>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</si>
  <si>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</si>
  <si>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</si>
  <si>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</si>
  <si>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</si>
  <si>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</si>
  <si>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</si>
  <si>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</si>
  <si>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</si>
  <si>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</si>
  <si>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</si>
  <si>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</si>
  <si>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</si>
  <si>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</si>
  <si>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</si>
  <si>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</si>
  <si>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</si>
  <si>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</si>
  <si>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</si>
  <si>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</si>
  <si>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</si>
  <si>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</si>
  <si>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</si>
  <si>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</si>
  <si>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</si>
  <si>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</si>
  <si>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</si>
  <si>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</si>
  <si>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</si>
  <si>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</si>
  <si>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</si>
  <si>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</si>
  <si>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</si>
  <si>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</si>
  <si>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</si>
  <si>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</si>
  <si>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</si>
  <si>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</si>
  <si>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</si>
  <si>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</si>
  <si>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</si>
  <si>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</si>
  <si>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</si>
  <si>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</si>
  <si>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</si>
  <si>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</si>
  <si>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</si>
  <si>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</si>
  <si>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SPORTS CAMP FEES</t>
  </si>
  <si>
    <t>RCTA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</si>
  <si>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</si>
  <si>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</si>
  <si>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</si>
  <si>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</si>
  <si>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</si>
  <si>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</si>
  <si>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</si>
  <si>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</si>
  <si>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</si>
  <si>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</si>
  <si>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</si>
  <si>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</si>
  <si>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</si>
  <si>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</si>
  <si>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</si>
  <si>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</si>
  <si>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</si>
  <si>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</si>
  <si>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</si>
  <si>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</si>
  <si>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</si>
  <si>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</si>
  <si>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</si>
  <si>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</si>
  <si>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</si>
  <si>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</si>
  <si>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</si>
  <si>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</si>
  <si>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</si>
  <si>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</si>
  <si>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</si>
  <si>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</si>
  <si>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</si>
  <si>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</si>
  <si>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</si>
  <si>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</si>
  <si>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</si>
  <si>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</si>
  <si>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</si>
  <si>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</si>
  <si>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</si>
  <si>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</si>
  <si>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</si>
  <si>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</si>
  <si>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</si>
  <si>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</si>
  <si>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</si>
  <si>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</si>
  <si>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</si>
  <si>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</si>
  <si>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</si>
  <si>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</si>
  <si>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</si>
  <si>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</si>
  <si>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</si>
  <si>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</si>
  <si>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</si>
  <si>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</si>
  <si>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</si>
  <si>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</si>
  <si>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</si>
  <si>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</si>
  <si>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</si>
  <si>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</si>
  <si>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</si>
  <si>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</si>
  <si>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</si>
  <si>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</si>
  <si>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</si>
  <si>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</si>
  <si>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CONTRACTORS, VENDORS AN</t>
  </si>
  <si>
    <t>TOOLS AND SUPPLIES</t>
  </si>
  <si>
    <t>PARK REPAIR AND MAINTEN</t>
  </si>
  <si>
    <t>VEHICLES AND EQUIPMENT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</si>
  <si>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</si>
  <si>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</si>
  <si>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</si>
  <si>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</si>
  <si>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</si>
  <si>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</si>
  <si>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</si>
  <si>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</si>
  <si>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</si>
  <si>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</si>
  <si>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</si>
  <si>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</si>
  <si>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</si>
  <si>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</si>
  <si>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</si>
  <si>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</si>
  <si>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</si>
  <si>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</si>
  <si>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</si>
  <si>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</si>
  <si>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</si>
  <si>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</si>
  <si>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</si>
  <si>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</si>
  <si>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</si>
  <si>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</si>
  <si>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</si>
  <si>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</si>
  <si>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</si>
  <si>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</si>
  <si>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</si>
  <si>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</si>
  <si>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</si>
  <si>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</si>
  <si>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</si>
  <si>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</si>
  <si>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</si>
  <si>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</si>
  <si>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</si>
  <si>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</si>
  <si>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</si>
  <si>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</si>
  <si>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</si>
  <si>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</si>
  <si>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</si>
  <si>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</si>
  <si>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</si>
  <si>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</si>
  <si>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</si>
  <si>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</si>
  <si>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</si>
  <si>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</si>
  <si>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</si>
  <si>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</si>
  <si>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</si>
  <si>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</si>
  <si>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</si>
  <si>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</si>
  <si>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</si>
  <si>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</si>
  <si>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</si>
  <si>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</si>
  <si>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</si>
  <si>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</si>
  <si>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</si>
  <si>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</si>
  <si>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</si>
  <si>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</si>
  <si>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</si>
  <si>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</si>
  <si>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</si>
  <si>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</si>
  <si>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</si>
  <si>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</si>
  <si>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</si>
  <si>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</si>
  <si>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</si>
  <si>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</si>
  <si>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</si>
  <si>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</si>
  <si>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</si>
  <si>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</si>
  <si>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</si>
  <si>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</si>
  <si>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</si>
  <si>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</si>
  <si>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</si>
  <si>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</si>
  <si>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</si>
  <si>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</si>
  <si>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</si>
  <si>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</si>
  <si>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</si>
  <si>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</si>
  <si>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</si>
  <si>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</si>
  <si>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</si>
  <si>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</si>
  <si>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</si>
  <si>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</si>
  <si>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</si>
  <si>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</si>
  <si>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</si>
  <si>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CONTRACTORS/VENDORS/PGM</t>
  </si>
  <si>
    <t>PARK REPAIR &amp; MAINT.</t>
  </si>
  <si>
    <t>FEES AND LICENSES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</si>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</sst>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RIVERSIDE PARK CONSERVANCY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11557151</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34024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11523127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960260.5833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5218942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5.434922656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3485780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11557151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963095.9167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3.619348748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2267534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11557151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963095.9167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2.354421777</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7.789344433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7066948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9872947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0.7157891154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4769539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844080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5613619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11557151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0.4857268889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501636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4769539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0.1051749446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241</v>
      </c>
      <c r="D41" s="75">
        <f>'Expenses 2023'!D40</f>
        <v>10005864</v>
      </c>
      <c r="E41" s="164">
        <f t="shared" ref="E41:E44" si="1">D41/$D$44</f>
        <v>0.865772542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941121</v>
      </c>
      <c r="E42" s="164">
        <f t="shared" si="1"/>
        <v>0.08143192038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610166</v>
      </c>
      <c r="E43" s="164">
        <f t="shared" si="1"/>
        <v>0.05279553759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11557151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7764868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610166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12.72582871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5626424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1381385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4.073031052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8389739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RIVERSIDE PARK CONSERVANCY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485741.0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5102893.0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1560537.0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5843634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2337536.0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1566862.0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940291.0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39211.0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4883900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229033.0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23892.0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23892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23892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1599379.0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1609974.0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-10595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-10595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63000.0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183243.0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-120243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9070.0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8096.0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974</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65522.0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65522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10916117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RIVERSIDE PARK CONSERVANCY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262000</v>
      </c>
      <c r="D4" s="99">
        <v>262000.0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587277</v>
      </c>
      <c r="D7" s="99">
        <v>476394.0</v>
      </c>
      <c r="E7" s="99">
        <v>60990.0</v>
      </c>
      <c r="F7" s="99">
        <v>49893.0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4880116</v>
      </c>
      <c r="D9" s="99">
        <v>3976328.0</v>
      </c>
      <c r="E9" s="99">
        <v>497119.0</v>
      </c>
      <c r="F9" s="99">
        <v>406669.0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428951</v>
      </c>
      <c r="D11" s="99">
        <v>333665.0</v>
      </c>
      <c r="E11" s="99">
        <v>52412.0</v>
      </c>
      <c r="F11" s="99">
        <v>42874.0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411730</v>
      </c>
      <c r="D12" s="99">
        <v>320271.0</v>
      </c>
      <c r="E12" s="99">
        <v>50306.0</v>
      </c>
      <c r="F12" s="99">
        <v>41153.0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17500</v>
      </c>
      <c r="D15" s="99">
        <v>8750.0</v>
      </c>
      <c r="E15" s="99">
        <v>8750.0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296996</v>
      </c>
      <c r="D16" s="99">
        <v>0.0</v>
      </c>
      <c r="E16" s="99">
        <v>296996.0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55000</v>
      </c>
      <c r="D17" s="99">
        <v>45427.0</v>
      </c>
      <c r="E17" s="99">
        <v>5265.0</v>
      </c>
      <c r="F17" s="99">
        <v>4308.0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252233</v>
      </c>
      <c r="D20" s="99">
        <v>212553.0</v>
      </c>
      <c r="E20" s="99">
        <v>12114.0</v>
      </c>
      <c r="F20" s="99">
        <v>27566.0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21820</v>
      </c>
      <c r="D21" s="99">
        <v>15480.0</v>
      </c>
      <c r="E21" s="99">
        <v>0.0</v>
      </c>
      <c r="F21" s="99">
        <v>6340.0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186285</v>
      </c>
      <c r="D22" s="99">
        <v>96544.0</v>
      </c>
      <c r="E22" s="99">
        <v>8709.0</v>
      </c>
      <c r="F22" s="99">
        <v>81032.0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100493</v>
      </c>
      <c r="D23" s="99">
        <v>70194.0</v>
      </c>
      <c r="E23" s="99">
        <v>4616.0</v>
      </c>
      <c r="F23" s="99">
        <v>25683.0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128867</v>
      </c>
      <c r="D25" s="99">
        <v>100241.0</v>
      </c>
      <c r="E25" s="99">
        <v>15746.0</v>
      </c>
      <c r="F25" s="99">
        <v>12880.0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88724</v>
      </c>
      <c r="D31" s="99">
        <v>73791.0</v>
      </c>
      <c r="E31" s="99">
        <v>14933.0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24657</v>
      </c>
      <c r="D32" s="99">
        <v>21599.0</v>
      </c>
      <c r="E32" s="99">
        <v>1682.0</v>
      </c>
      <c r="F32" s="99">
        <v>1376.0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243</v>
      </c>
      <c r="C34" s="98">
        <f t="shared" si="1"/>
        <v>3272692</v>
      </c>
      <c r="D34" s="99">
        <v>3267588.0</v>
      </c>
      <c r="E34" s="99">
        <v>5104.0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448931</v>
      </c>
      <c r="D35" s="99">
        <v>432909.0</v>
      </c>
      <c r="E35" s="99">
        <v>4831.0</v>
      </c>
      <c r="F35" s="99">
        <v>11191.0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365756</v>
      </c>
      <c r="D36" s="99">
        <v>365756.0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221861</v>
      </c>
      <c r="D37" s="99">
        <v>213298.0</v>
      </c>
      <c r="E37" s="99">
        <v>4778.0</v>
      </c>
      <c r="F37" s="99">
        <v>3785.0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141767</v>
      </c>
      <c r="D38" s="99">
        <v>127810.0</v>
      </c>
      <c r="E38" s="99">
        <v>9585.0</v>
      </c>
      <c r="F38" s="99">
        <v>4372.0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12193656</v>
      </c>
      <c r="D40" s="103">
        <f t="shared" si="2"/>
        <v>10420598</v>
      </c>
      <c r="E40" s="103">
        <f t="shared" si="2"/>
        <v>1053936</v>
      </c>
      <c r="F40" s="103">
        <f t="shared" si="2"/>
        <v>719122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603644.0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1811446.0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376514.0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47927.0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597354.0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124071.0</v>
      </c>
      <c r="E12" s="108">
        <f>D11-D12</f>
        <v>473283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4196935.0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7509749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772388.0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607944.0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1380332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3083662.0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3045755.0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6129417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7509749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RIVERSIDE PARK CONSERVANCY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12193656</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88724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12104932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1008744.333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2415090</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2.394154713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3083662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12193656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1016138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3.034688202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4196935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12193656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1016138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4.130280533</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6.524435246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5102893</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10916117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0.4674641175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5467393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840681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6308074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12193656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0.5173242545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428951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5467393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0.07845622219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246</v>
      </c>
      <c r="D41" s="75">
        <f>'Expenses 2024'!D40</f>
        <v>10420598</v>
      </c>
      <c r="E41" s="164">
        <f t="shared" ref="E41:E44" si="1">D41/$D$44</f>
        <v>0.8545917648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1053936</v>
      </c>
      <c r="E42" s="164">
        <f t="shared" si="1"/>
        <v>0.08643314196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719122</v>
      </c>
      <c r="E43" s="164">
        <f t="shared" si="1"/>
        <v>0.05897509328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12193656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5843634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719122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8.126067621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2839531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1380332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2.057136254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7509749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RIVERSIDE PARK CONSERVANCY</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183</v>
      </c>
      <c r="D5" s="176">
        <f>'Ratios 2022'!D8</f>
        <v>9.19038525</v>
      </c>
      <c r="E5" s="176">
        <f>'Ratios 2023'!D8</f>
        <v>5.434922656</v>
      </c>
      <c r="F5" s="176">
        <f>'Ratios 2024'!D8</f>
        <v>2.394154713</v>
      </c>
      <c r="G5" s="176">
        <f>average(D5:F5)</f>
        <v>5.673154206</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191</v>
      </c>
      <c r="D10" s="148">
        <f>'Ratios 2022'!D14</f>
        <v>4.135166935</v>
      </c>
      <c r="E10" s="148">
        <f>'Ratios 2023'!D14</f>
        <v>3.619348748</v>
      </c>
      <c r="F10" s="148">
        <f>'Ratios 2024'!D14</f>
        <v>3.034688202</v>
      </c>
      <c r="G10" s="176">
        <f>average(D10:F10)</f>
        <v>3.596401295</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2.294245611</v>
      </c>
      <c r="E15" s="179">
        <f>'Ratios 2023'!D20</f>
        <v>2.354421777</v>
      </c>
      <c r="F15" s="179">
        <f>'Ratios 2024'!D20</f>
        <v>4.130280533</v>
      </c>
      <c r="G15" s="176">
        <f>average(D15:F15)</f>
        <v>2.926315974</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0.7055929699</v>
      </c>
      <c r="E20" s="162">
        <f>'Ratios 2023'!D26</f>
        <v>0.7157891154</v>
      </c>
      <c r="F20" s="162">
        <f>'Ratios 2024'!D26</f>
        <v>0.4674641175</v>
      </c>
      <c r="G20" s="180">
        <f>average(D20:F20)</f>
        <v>0.629615401</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0.4775228576</v>
      </c>
      <c r="E25" s="162">
        <f>'Ratios 2023'!D33</f>
        <v>0.4857268889</v>
      </c>
      <c r="F25" s="162">
        <f>'Ratios 2024'!D33</f>
        <v>0.5173242545</v>
      </c>
      <c r="G25" s="180">
        <f>average(D25:F25)</f>
        <v>0.493524667</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0.104328834</v>
      </c>
      <c r="E30" s="162">
        <f>'Ratios 2023'!D38</f>
        <v>0.1051749446</v>
      </c>
      <c r="F30" s="162">
        <f>'Ratios 2024'!D38</f>
        <v>0.07845622219</v>
      </c>
      <c r="G30" s="180">
        <f>average(D30:F30)</f>
        <v>0.09598666694</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0.8709735161</v>
      </c>
      <c r="E35" s="162">
        <f>'Ratios 2023'!E41</f>
        <v>0.865772542</v>
      </c>
      <c r="F35" s="162">
        <f>'Ratios 2024'!E41</f>
        <v>0.8545917648</v>
      </c>
      <c r="G35" s="180">
        <f t="shared" ref="G35:G37" si="1">average(D35:F35)</f>
        <v>0.8637792743</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0.08250763872</v>
      </c>
      <c r="E36" s="162">
        <f>'Ratios 2023'!E42</f>
        <v>0.08143192038</v>
      </c>
      <c r="F36" s="162">
        <f>'Ratios 2024'!E42</f>
        <v>0.08643314196</v>
      </c>
      <c r="G36" s="180">
        <f t="shared" si="1"/>
        <v>0.08345756702</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0.04651884523</v>
      </c>
      <c r="E37" s="162">
        <f>'Ratios 2023'!E43</f>
        <v>0.05279553759</v>
      </c>
      <c r="F37" s="162">
        <f>'Ratios 2024'!E43</f>
        <v>0.05897509328</v>
      </c>
      <c r="G37" s="180">
        <f t="shared" si="1"/>
        <v>0.0527631587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15.1659698</v>
      </c>
      <c r="E42" s="165">
        <f>'Ratios 2023'!D49</f>
        <v>12.72582871</v>
      </c>
      <c r="F42" s="165">
        <f>'Ratios 2024'!D49</f>
        <v>8.126067621</v>
      </c>
      <c r="G42" s="182">
        <f>average(D42:F42)</f>
        <v>12.00595538</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4.036118176</v>
      </c>
      <c r="E47" s="148">
        <f>'Ratios 2023'!D54</f>
        <v>4.073031052</v>
      </c>
      <c r="F47" s="148">
        <f>'Ratios 2024'!D54</f>
        <v>2.057136254</v>
      </c>
      <c r="G47" s="176">
        <f>average(D47:F47)</f>
        <v>3.388761827</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RIVERSIDE PARK CONSERVANCY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RIVERSIDE PARK CONSERVANCY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44932.0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300721.0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6524228.0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1333314.0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6869881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1342818.0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668018.0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2010836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64061.0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1333314.0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1333314.0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396361.0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192295.0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204066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97603.0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97603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9246447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RIVERSIDE PARK CONSERVANCY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458781</v>
      </c>
      <c r="D7" s="99">
        <v>388287.0</v>
      </c>
      <c r="E7" s="99">
        <v>39197.0</v>
      </c>
      <c r="F7" s="99">
        <v>31297.0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3527327</v>
      </c>
      <c r="D9" s="99">
        <v>2985332.0</v>
      </c>
      <c r="E9" s="99">
        <v>301366.0</v>
      </c>
      <c r="F9" s="99">
        <v>240629.0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415866</v>
      </c>
      <c r="D11" s="99">
        <v>351966.0</v>
      </c>
      <c r="E11" s="99">
        <v>35530.0</v>
      </c>
      <c r="F11" s="99">
        <v>28370.0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247933</v>
      </c>
      <c r="D12" s="99">
        <v>209836.0</v>
      </c>
      <c r="E12" s="99">
        <v>21183.0</v>
      </c>
      <c r="F12" s="99">
        <v>16914.0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230675</v>
      </c>
      <c r="D16" s="99">
        <v>0.0</v>
      </c>
      <c r="E16" s="99">
        <v>230675.0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221334</v>
      </c>
      <c r="D20" s="99">
        <v>166345.0</v>
      </c>
      <c r="E20" s="99">
        <v>42149.0</v>
      </c>
      <c r="F20" s="99">
        <v>12840.0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214487</v>
      </c>
      <c r="D22" s="99">
        <v>122803.0</v>
      </c>
      <c r="E22" s="99">
        <v>19289.0</v>
      </c>
      <c r="F22" s="99">
        <v>72395.0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67752</v>
      </c>
      <c r="D25" s="99">
        <v>55075.0</v>
      </c>
      <c r="E25" s="99">
        <v>7049.0</v>
      </c>
      <c r="F25" s="99">
        <v>5628.0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3806</v>
      </c>
      <c r="D31" s="99">
        <v>0.0</v>
      </c>
      <c r="E31" s="99">
        <v>3806.0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32470</v>
      </c>
      <c r="D32" s="99">
        <v>26395.0</v>
      </c>
      <c r="E32" s="99">
        <v>3378.0</v>
      </c>
      <c r="F32" s="99">
        <v>2697.0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2701257</v>
      </c>
      <c r="D34" s="99">
        <v>2687778.0</v>
      </c>
      <c r="E34" s="99">
        <v>13479.0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586546</v>
      </c>
      <c r="D35" s="99">
        <v>545254.0</v>
      </c>
      <c r="E35" s="99">
        <v>40804.0</v>
      </c>
      <c r="F35" s="99">
        <v>488.0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502891</v>
      </c>
      <c r="D36" s="99">
        <v>502891.0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302488</v>
      </c>
      <c r="D37" s="99">
        <v>299313.0</v>
      </c>
      <c r="E37" s="99">
        <v>3175.0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223946</v>
      </c>
      <c r="D38" s="99">
        <v>139881.0</v>
      </c>
      <c r="E38" s="99">
        <v>42343.0</v>
      </c>
      <c r="F38" s="99">
        <v>41722.0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9737559</v>
      </c>
      <c r="D40" s="103">
        <f t="shared" si="2"/>
        <v>8481156</v>
      </c>
      <c r="E40" s="103">
        <f t="shared" si="2"/>
        <v>803423</v>
      </c>
      <c r="F40" s="103">
        <f t="shared" si="2"/>
        <v>452980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1636407.0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5818338.0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676566.0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14863.0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389664.0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51053.0</v>
      </c>
      <c r="E12" s="108">
        <f>D11-D12</f>
        <v>338611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1861696.0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10346481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1177660.0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840659.0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2018319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3355536.0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4972626.0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8328162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10346481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RIVERSIDE PARK CONSERVANCY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9737559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3806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9733753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811146.0833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7454745</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9.19038525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3355536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9737559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811463.25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4.135166935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1861696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9737559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811463.25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2.294245611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11.48463086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6524228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9246447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0.7055929699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3986108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663799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4649907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9737559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0.4775228576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415866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3986108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0.104328834</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8481156</v>
      </c>
      <c r="E41" s="164">
        <f t="shared" ref="E41:E44" si="1">D41/$D$44</f>
        <v>0.8709735161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803423</v>
      </c>
      <c r="E42" s="164">
        <f t="shared" si="1"/>
        <v>0.08250763872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452980</v>
      </c>
      <c r="E43" s="164">
        <f t="shared" si="1"/>
        <v>0.04651884523</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9737559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6869881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452980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15.1659698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8146174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2018319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4.036118176</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10346481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RIVERSIDE PARK CONSERVANCY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612920.0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7066948.0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2140836.0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7764868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1381520.0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553601.0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1935121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216392.0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2152579.0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2152031.0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548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548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43200.0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188743.0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-145543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101561.0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101561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9872947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RIVERSIDE PARK CONSERVANCY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441110</v>
      </c>
      <c r="D7" s="99">
        <v>360179.0</v>
      </c>
      <c r="E7" s="99">
        <v>41699.0</v>
      </c>
      <c r="F7" s="99">
        <v>39232.0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4328429</v>
      </c>
      <c r="D9" s="99">
        <v>3534288.0</v>
      </c>
      <c r="E9" s="99">
        <v>409174.0</v>
      </c>
      <c r="F9" s="99">
        <v>384967.0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501636</v>
      </c>
      <c r="D10" s="99">
        <v>409600.0</v>
      </c>
      <c r="E10" s="99">
        <v>47421.0</v>
      </c>
      <c r="F10" s="99">
        <v>44615.0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342444</v>
      </c>
      <c r="D12" s="99">
        <v>279615.0</v>
      </c>
      <c r="E12" s="99">
        <v>32372.0</v>
      </c>
      <c r="F12" s="99">
        <v>30457.0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249263</v>
      </c>
      <c r="D16" s="99">
        <v>0.0</v>
      </c>
      <c r="E16" s="99">
        <v>249263.0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237652</v>
      </c>
      <c r="D20" s="99">
        <v>153476.0</v>
      </c>
      <c r="E20" s="99">
        <v>53619.0</v>
      </c>
      <c r="F20" s="99">
        <v>30557.0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94481</v>
      </c>
      <c r="D22" s="99">
        <v>77844.0</v>
      </c>
      <c r="E22" s="99">
        <v>8790.0</v>
      </c>
      <c r="F22" s="99">
        <v>7847.0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295720</v>
      </c>
      <c r="D23" s="99">
        <v>231764.0</v>
      </c>
      <c r="E23" s="99">
        <v>32953.0</v>
      </c>
      <c r="F23" s="99">
        <v>31003.0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103807</v>
      </c>
      <c r="D25" s="99">
        <v>81359.0</v>
      </c>
      <c r="E25" s="99">
        <v>11566.0</v>
      </c>
      <c r="F25" s="99">
        <v>10882.0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34024</v>
      </c>
      <c r="D31" s="99">
        <v>27976.0</v>
      </c>
      <c r="E31" s="99">
        <v>6048.0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30150</v>
      </c>
      <c r="D32" s="99">
        <v>23630.0</v>
      </c>
      <c r="E32" s="99">
        <v>3359.0</v>
      </c>
      <c r="F32" s="99">
        <v>3161.0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3431614</v>
      </c>
      <c r="D34" s="99">
        <v>3430074.0</v>
      </c>
      <c r="E34" s="99">
        <v>1540.0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494056</v>
      </c>
      <c r="D35" s="99">
        <v>468578.0</v>
      </c>
      <c r="E35" s="99">
        <v>22002.0</v>
      </c>
      <c r="F35" s="99">
        <v>3476.0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415487</v>
      </c>
      <c r="D36" s="99">
        <v>415487.0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342925</v>
      </c>
      <c r="D37" s="99">
        <v>342925.0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214353</v>
      </c>
      <c r="D38" s="99">
        <v>169069.0</v>
      </c>
      <c r="E38" s="99">
        <v>21315.0</v>
      </c>
      <c r="F38" s="99">
        <v>23969.0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11557151</v>
      </c>
      <c r="D40" s="103">
        <f t="shared" si="2"/>
        <v>10005864</v>
      </c>
      <c r="E40" s="103">
        <f t="shared" si="2"/>
        <v>941121</v>
      </c>
      <c r="F40" s="103">
        <f t="shared" si="2"/>
        <v>610166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1636759.0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3582183.0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340147.0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67335.0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580858.0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85077.0</v>
      </c>
      <c r="E12" s="108">
        <f>D11-D12</f>
        <v>495781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2267534.0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8389739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771023.0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610362.0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1381385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3485780.0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3522574.0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7008354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8389739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