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<sst xmlns="http://schemas.openxmlformats.org/spreadsheetml/2006/main" count="869" uniqueCount="250">
  <si>
    <t>ALVERNO COLLEGE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</si>
  <si>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</si>
  <si>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</si>
  <si>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</si>
  <si>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</si>
  <si>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</si>
  <si>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</si>
  <si>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</si>
  <si>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</si>
  <si>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</si>
  <si>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</si>
  <si>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</si>
  <si>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</si>
  <si>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</si>
  <si>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</si>
  <si>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</si>
  <si>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</si>
  <si>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</si>
  <si>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</si>
  <si>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</si>
  <si>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</si>
  <si>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</si>
  <si>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</si>
  <si>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</si>
  <si>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</si>
  <si>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</si>
  <si>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</si>
  <si>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</si>
  <si>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</si>
  <si>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</si>
  <si>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</si>
  <si>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</si>
  <si>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</si>
  <si>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</si>
  <si>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</si>
  <si>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</si>
  <si>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</si>
  <si>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</si>
  <si>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</si>
  <si>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</si>
  <si>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</si>
  <si>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</si>
  <si>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</si>
  <si>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</si>
  <si>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</si>
  <si>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</si>
  <si>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</si>
  <si>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</si>
  <si>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</si>
  <si>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</si>
  <si>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</si>
  <si>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</si>
  <si>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</si>
  <si>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</si>
  <si>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</si>
  <si>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</si>
  <si>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</si>
  <si>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</si>
  <si>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</si>
  <si>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</si>
  <si>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</si>
  <si>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</si>
  <si>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</si>
  <si>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</si>
  <si>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FEES</t>
  </si>
  <si>
    <t>AUXILIARY ENTERPRISES</t>
  </si>
  <si>
    <t>OTHER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</si>
  <si>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</si>
  <si>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</si>
  <si>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</si>
  <si>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</si>
  <si>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</si>
  <si>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</si>
  <si>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</si>
  <si>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</si>
  <si>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</si>
  <si>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</si>
  <si>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</si>
  <si>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</si>
  <si>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</si>
  <si>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</si>
  <si>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</si>
  <si>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</si>
  <si>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</si>
  <si>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</si>
  <si>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</si>
  <si>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</si>
  <si>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</si>
  <si>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</si>
  <si>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</si>
  <si>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</si>
  <si>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</si>
  <si>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</si>
  <si>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</si>
  <si>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</si>
  <si>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</si>
  <si>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</si>
  <si>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</si>
  <si>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</si>
  <si>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</si>
  <si>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</si>
  <si>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</si>
  <si>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</si>
  <si>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</si>
  <si>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</si>
  <si>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</si>
  <si>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</si>
  <si>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</si>
  <si>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</si>
  <si>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</si>
  <si>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</si>
  <si>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</si>
  <si>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</si>
  <si>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</si>
  <si>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</si>
  <si>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</si>
  <si>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</si>
  <si>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</si>
  <si>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</si>
  <si>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</si>
  <si>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</si>
  <si>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</si>
  <si>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</si>
  <si>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</si>
  <si>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</si>
  <si>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</si>
  <si>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</si>
  <si>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</si>
  <si>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</si>
  <si>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</si>
  <si>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</si>
  <si>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</si>
  <si>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</si>
  <si>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</si>
  <si>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</si>
  <si>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</si>
  <si>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COVID EXPENSES</t>
  </si>
  <si>
    <t>OTHER EXPENSES</t>
  </si>
  <si>
    <t>BAD DEBT</t>
  </si>
  <si>
    <t>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</si>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</sst>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ALVERNO COLLEGE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55098893</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4001259</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51097634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4258136.167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6387124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1.499981154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35371076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55098893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4591574.417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7.703474406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42966732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55098893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4591574.417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9.357733993</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10.85771515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31677668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41560381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0.7622083157</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18808496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4897578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23706074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55098893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0.4302459216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3531585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18808496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0.187765412</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241</v>
      </c>
      <c r="D41" s="75">
        <f>'Expenses 2022'!D40</f>
        <v>48832268</v>
      </c>
      <c r="E41" s="165">
        <f t="shared" ref="E41:E44" si="1">D41/$D$44</f>
        <v>0.8862658638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5381864</v>
      </c>
      <c r="E42" s="165">
        <f t="shared" si="1"/>
        <v>0.09767644515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884761</v>
      </c>
      <c r="E43" s="165">
        <f t="shared" si="1"/>
        <v>0.01605769103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55098893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5719781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884761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6.464775233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14960813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16685503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0.8966354206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93867906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ALVERNO COLLEGE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1552793.0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2851860.0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343042.0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4404653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3.2407495E7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3599391.0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263751.0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36270637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911738.0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1.9964412E7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1.9076512E7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887900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887900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42474928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ALVERNO COLLEGE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13042070</v>
      </c>
      <c r="D4" s="99">
        <v>1.304207E7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1128686</v>
      </c>
      <c r="D7" s="99">
        <v>465139.0</v>
      </c>
      <c r="E7" s="99">
        <v>529734.0</v>
      </c>
      <c r="F7" s="99">
        <v>133813.0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17002953</v>
      </c>
      <c r="D9" s="99">
        <v>1.6113887E7</v>
      </c>
      <c r="E9" s="99">
        <v>465771.0</v>
      </c>
      <c r="F9" s="99">
        <v>423295.0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563472</v>
      </c>
      <c r="D10" s="99">
        <v>515412.0</v>
      </c>
      <c r="E10" s="99">
        <v>28523.0</v>
      </c>
      <c r="F10" s="99">
        <v>19537.0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2727076</v>
      </c>
      <c r="D11" s="99">
        <v>1876583.0</v>
      </c>
      <c r="E11" s="99">
        <v>764116.0</v>
      </c>
      <c r="F11" s="99">
        <v>86377.0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1302730</v>
      </c>
      <c r="D12" s="99">
        <v>1168624.0</v>
      </c>
      <c r="E12" s="99">
        <v>94997.0</v>
      </c>
      <c r="F12" s="99">
        <v>39109.0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108085</v>
      </c>
      <c r="D15" s="99">
        <v>0.0</v>
      </c>
      <c r="E15" s="99">
        <v>108085.0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78415</v>
      </c>
      <c r="D16" s="99">
        <v>0.0</v>
      </c>
      <c r="E16" s="99">
        <v>78415.0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61801</v>
      </c>
      <c r="D18" s="99">
        <v>0.0</v>
      </c>
      <c r="E18" s="99">
        <v>0.0</v>
      </c>
      <c r="F18" s="99">
        <v>61801.0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110891</v>
      </c>
      <c r="D19" s="99">
        <v>0.0</v>
      </c>
      <c r="E19" s="99">
        <v>110891.0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5816470</v>
      </c>
      <c r="D20" s="99">
        <v>5322340.0</v>
      </c>
      <c r="E20" s="99">
        <v>486573.0</v>
      </c>
      <c r="F20" s="99">
        <v>7557.0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350927</v>
      </c>
      <c r="D21" s="99">
        <v>350414.0</v>
      </c>
      <c r="E21" s="99">
        <v>0.0</v>
      </c>
      <c r="F21" s="99">
        <v>513.0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888047</v>
      </c>
      <c r="D22" s="99">
        <v>793041.0</v>
      </c>
      <c r="E22" s="99">
        <v>32026.0</v>
      </c>
      <c r="F22" s="99">
        <v>62980.0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2579040</v>
      </c>
      <c r="D23" s="99">
        <v>2572271.0</v>
      </c>
      <c r="E23" s="99">
        <v>4405.0</v>
      </c>
      <c r="F23" s="99">
        <v>2364.0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2131356</v>
      </c>
      <c r="D25" s="99">
        <v>1915436.0</v>
      </c>
      <c r="E25" s="99">
        <v>215920.0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204523</v>
      </c>
      <c r="D26" s="99">
        <v>181714.0</v>
      </c>
      <c r="E26" s="99">
        <v>16648.0</v>
      </c>
      <c r="F26" s="99">
        <v>6161.0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660419</v>
      </c>
      <c r="D29" s="99">
        <v>509653.0</v>
      </c>
      <c r="E29" s="99">
        <v>144593.0</v>
      </c>
      <c r="F29" s="99">
        <v>6173.0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3688105</v>
      </c>
      <c r="D31" s="99">
        <v>3688105.0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138</v>
      </c>
      <c r="C34" s="98">
        <f t="shared" si="1"/>
        <v>1082802</v>
      </c>
      <c r="D34" s="99">
        <v>409995.0</v>
      </c>
      <c r="E34" s="99">
        <v>672807.0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274385</v>
      </c>
      <c r="D35" s="99">
        <v>133211.0</v>
      </c>
      <c r="E35" s="99">
        <v>141174.0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53802253</v>
      </c>
      <c r="D40" s="104">
        <f t="shared" si="2"/>
        <v>49057895</v>
      </c>
      <c r="E40" s="104">
        <f t="shared" si="2"/>
        <v>3894678</v>
      </c>
      <c r="F40" s="104">
        <f t="shared" si="2"/>
        <v>849680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ALVERNO COLLEGE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210484.0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5755060.0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3252616.0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2153720.0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404602.0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51893.0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438126.0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1.07793651E8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7.6267449E7</v>
      </c>
      <c r="E12" s="109">
        <f>D11-D12</f>
        <v>31526202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2.8723981E7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7821784.0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983036.0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81321504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3238557.0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284452.0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2802655.0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6459513.0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9610227.0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22395404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2.5318306E7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3.3607794E7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58926100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81321504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ALVERNO COLLEGE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53802253</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3688105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50114148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4176179</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5965544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1.428469421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25318306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53802253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4483521.083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5.646969319</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36545765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53802253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4483521.083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8.1511304</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9.579599821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32407495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42474928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0.7629793981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18131639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4593278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22724917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53802253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0.4223785387</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3290548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18131639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0.1814810012</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243</v>
      </c>
      <c r="D41" s="75">
        <f>'Expenses 2023'!D40</f>
        <v>49057895</v>
      </c>
      <c r="E41" s="165">
        <f t="shared" ref="E41:E44" si="1">D41/$D$44</f>
        <v>0.9118185999</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3894678</v>
      </c>
      <c r="E42" s="165">
        <f t="shared" si="1"/>
        <v>0.07238875294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849680</v>
      </c>
      <c r="E43" s="165">
        <f t="shared" si="1"/>
        <v>0.0157926472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53802253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4404653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849680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5.18389629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12266501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12785177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0.9594314572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81321504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ALVERNO COLLEGE</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183</v>
      </c>
      <c r="D5" s="177">
        <f>'Ratios 2021'!D8</f>
        <v>2.788744935</v>
      </c>
      <c r="E5" s="177">
        <f>'Ratios 2022'!D8</f>
        <v>1.499981154</v>
      </c>
      <c r="F5" s="177">
        <f>'Ratios 2023'!D8</f>
        <v>1.428469421</v>
      </c>
      <c r="G5" s="177">
        <f>average(D5:F5)</f>
        <v>1.905731837</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191</v>
      </c>
      <c r="D10" s="149">
        <f>'Ratios 2021'!D14</f>
        <v>10.16288128</v>
      </c>
      <c r="E10" s="149">
        <f>'Ratios 2022'!D14</f>
        <v>7.703474406</v>
      </c>
      <c r="F10" s="149">
        <f>'Ratios 2023'!D14</f>
        <v>5.646969319</v>
      </c>
      <c r="G10" s="177">
        <f>average(D10:F10)</f>
        <v>7.837775003</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9.957546062</v>
      </c>
      <c r="E15" s="180">
        <f>'Ratios 2022'!D20</f>
        <v>9.357733993</v>
      </c>
      <c r="F15" s="180">
        <f>'Ratios 2023'!D20</f>
        <v>8.1511304</v>
      </c>
      <c r="G15" s="177">
        <f>average(D15:F15)</f>
        <v>9.155470151</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0.7124556459</v>
      </c>
      <c r="E20" s="163">
        <f>'Ratios 2022'!D26</f>
        <v>0.7622083157</v>
      </c>
      <c r="F20" s="163">
        <f>'Ratios 2023'!D26</f>
        <v>0.7629793981</v>
      </c>
      <c r="G20" s="181">
        <f>average(D20:F20)</f>
        <v>0.7458811199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0.4648981282</v>
      </c>
      <c r="E25" s="163">
        <f>'Ratios 2022'!D33</f>
        <v>0.4302459216</v>
      </c>
      <c r="F25" s="163">
        <f>'Ratios 2023'!D33</f>
        <v>0.4223785387</v>
      </c>
      <c r="G25" s="181">
        <f>average(D25:F25)</f>
        <v>0.4391741962</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0.1899667854</v>
      </c>
      <c r="E30" s="163">
        <f>'Ratios 2022'!D38</f>
        <v>0.187765412</v>
      </c>
      <c r="F30" s="163">
        <f>'Ratios 2023'!D38</f>
        <v>0.1814810012</v>
      </c>
      <c r="G30" s="181">
        <f>average(D30:F30)</f>
        <v>0.1864043995</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0.90394052</v>
      </c>
      <c r="E35" s="163">
        <f>'Ratios 2022'!E41</f>
        <v>0.8862658638</v>
      </c>
      <c r="F35" s="163">
        <f>'Ratios 2023'!E41</f>
        <v>0.9118185999</v>
      </c>
      <c r="G35" s="181">
        <f t="shared" ref="G35:G37" si="1">average(D35:F35)</f>
        <v>0.9006749946</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0.07488662234</v>
      </c>
      <c r="E36" s="163">
        <f>'Ratios 2022'!E42</f>
        <v>0.09767644515</v>
      </c>
      <c r="F36" s="163">
        <f>'Ratios 2023'!E42</f>
        <v>0.07238875294</v>
      </c>
      <c r="G36" s="181">
        <f t="shared" si="1"/>
        <v>0.08165060681</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0.02117285763</v>
      </c>
      <c r="E37" s="163">
        <f>'Ratios 2022'!E43</f>
        <v>0.01605769103</v>
      </c>
      <c r="F37" s="163">
        <f>'Ratios 2023'!E43</f>
        <v>0.0157926472</v>
      </c>
      <c r="G37" s="181">
        <f t="shared" si="1"/>
        <v>0.01767439862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8.173561597</v>
      </c>
      <c r="E42" s="166">
        <f>'Ratios 2022'!D49</f>
        <v>6.464775233</v>
      </c>
      <c r="F42" s="166">
        <f>'Ratios 2023'!D49</f>
        <v>5.18389629</v>
      </c>
      <c r="G42" s="183">
        <f>average(D42:F42)</f>
        <v>6.60741104</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1.138792345</v>
      </c>
      <c r="E47" s="149">
        <f>'Ratios 2022'!D54</f>
        <v>0.8966354206</v>
      </c>
      <c r="F47" s="149">
        <f>'Ratios 2023'!D54</f>
        <v>0.9594314572</v>
      </c>
      <c r="G47" s="177">
        <f>average(D47:F47)</f>
        <v>0.9982864076</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ALVERNO COLLEGE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ALVERNO COLLEGE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5540451.0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3788607.0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91421.0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9329058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3.5761268E7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2729595.0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266498.0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38757361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1788721.0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9622406.0</v>
      </c>
      <c r="E26" s="50">
        <v>500.0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9303668.0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318738</v>
      </c>
      <c r="E28" s="75">
        <f t="shared" si="2"/>
        <v>500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319238</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50194378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ALVERNO COLLEGE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11198235</v>
      </c>
      <c r="D4" s="99">
        <v>1.1198235E7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1025707</v>
      </c>
      <c r="D7" s="99">
        <v>386119.0</v>
      </c>
      <c r="E7" s="99">
        <v>610213.0</v>
      </c>
      <c r="F7" s="99">
        <v>29375.0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18880615</v>
      </c>
      <c r="D9" s="99">
        <v>1.7401579E7</v>
      </c>
      <c r="E9" s="99">
        <v>790628.0</v>
      </c>
      <c r="F9" s="99">
        <v>688408.0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646761</v>
      </c>
      <c r="D10" s="99">
        <v>568887.0</v>
      </c>
      <c r="E10" s="99">
        <v>49919.0</v>
      </c>
      <c r="F10" s="99">
        <v>27955.0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3134779</v>
      </c>
      <c r="D11" s="99">
        <v>2538295.0</v>
      </c>
      <c r="E11" s="99">
        <v>471421.0</v>
      </c>
      <c r="F11" s="99">
        <v>125063.0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1373506</v>
      </c>
      <c r="D12" s="99">
        <v>1245250.0</v>
      </c>
      <c r="E12" s="99">
        <v>77572.0</v>
      </c>
      <c r="F12" s="99">
        <v>50684.0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44084</v>
      </c>
      <c r="D15" s="99">
        <v>0.0</v>
      </c>
      <c r="E15" s="99">
        <v>44084.0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48929</v>
      </c>
      <c r="D16" s="99">
        <v>0.0</v>
      </c>
      <c r="E16" s="99">
        <v>48929.0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97172</v>
      </c>
      <c r="D18" s="99">
        <v>0.0</v>
      </c>
      <c r="E18" s="99">
        <v>0.0</v>
      </c>
      <c r="F18" s="99">
        <v>97172.0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117883</v>
      </c>
      <c r="D19" s="99">
        <v>21086.0</v>
      </c>
      <c r="E19" s="99">
        <v>96797.0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3085874</v>
      </c>
      <c r="D20" s="99">
        <v>2800362.0</v>
      </c>
      <c r="E20" s="99">
        <v>285512.0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752488</v>
      </c>
      <c r="D21" s="99">
        <v>749803.0</v>
      </c>
      <c r="E21" s="99">
        <v>0.0</v>
      </c>
      <c r="F21" s="99">
        <v>2685.0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2593399</v>
      </c>
      <c r="D22" s="99">
        <v>2465264.0</v>
      </c>
      <c r="E22" s="99">
        <v>42054.0</v>
      </c>
      <c r="F22" s="99">
        <v>86081.0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2248999</v>
      </c>
      <c r="D23" s="99">
        <v>2224024.0</v>
      </c>
      <c r="E23" s="99">
        <v>24402.0</v>
      </c>
      <c r="F23" s="99">
        <v>573.0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1916351</v>
      </c>
      <c r="D25" s="99">
        <v>1698721.0</v>
      </c>
      <c r="E25" s="99">
        <v>217630.0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227855</v>
      </c>
      <c r="D26" s="99">
        <v>182316.0</v>
      </c>
      <c r="E26" s="99">
        <v>19447.0</v>
      </c>
      <c r="F26" s="99">
        <v>26092.0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454107</v>
      </c>
      <c r="D29" s="99">
        <v>277785.0</v>
      </c>
      <c r="E29" s="99">
        <v>170639.0</v>
      </c>
      <c r="F29" s="99">
        <v>5683.0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4046688</v>
      </c>
      <c r="D31" s="99">
        <v>4046538.0</v>
      </c>
      <c r="E31" s="99">
        <v>150.0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786093</v>
      </c>
      <c r="D34" s="99">
        <v>768835.0</v>
      </c>
      <c r="E34" s="99">
        <v>17258.0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490928</v>
      </c>
      <c r="D35" s="99">
        <v>0.0</v>
      </c>
      <c r="E35" s="99">
        <v>490928.0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481313</v>
      </c>
      <c r="D36" s="99">
        <v>5579.0</v>
      </c>
      <c r="E36" s="99">
        <v>475734.0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230026</v>
      </c>
      <c r="D37" s="99">
        <v>124814.0</v>
      </c>
      <c r="E37" s="99">
        <v>103613.0</v>
      </c>
      <c r="F37" s="99">
        <v>1599.0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25433</v>
      </c>
      <c r="D38" s="99">
        <v>25433.0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53907225</v>
      </c>
      <c r="D40" s="104">
        <f t="shared" si="2"/>
        <v>48728925</v>
      </c>
      <c r="E40" s="104">
        <f t="shared" si="2"/>
        <v>4036930</v>
      </c>
      <c r="F40" s="104">
        <f t="shared" si="2"/>
        <v>1141370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ALVERNO COLLEGE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201188.0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1.1386172E7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4657812.0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2118656.0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869077.0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120416.0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1811219.0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1.11170499E8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7.3061504E7</v>
      </c>
      <c r="E12" s="109">
        <f>D11-D12</f>
        <v>38108995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3.6930036E7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7801937.0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945344.0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104950852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5429215.0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740165.0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3555950.0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8859744.0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9042141.0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27627215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4.5654394E7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3.1669243E7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77323637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104950852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ALVERNO COLLEGE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53907225</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4046688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49860537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4155044.75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11587360</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2.788744935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45654394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53907225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4492268.75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10.16288128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44731973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53907225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4492268.75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9.957546062</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12.746291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35761268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50194378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0.7124556459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19906322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5155046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25061368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53907225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0.4648981282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3781540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19906322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0.1899667854</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48728925</v>
      </c>
      <c r="E41" s="165">
        <f t="shared" ref="E41:E44" si="1">D41/$D$44</f>
        <v>0.90394052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4036930</v>
      </c>
      <c r="E42" s="165">
        <f t="shared" si="1"/>
        <v>0.07488662234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1141370</v>
      </c>
      <c r="E43" s="165">
        <f t="shared" si="1"/>
        <v>0.02117285763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53907225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9329058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1141370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8.173561597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21164540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18585074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1.138792345</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104950852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ALVERNO COLLEGE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2589450.0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3130331.0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60418.0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5719781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3.1677668E7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3244409.0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305440.0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35227517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1172344.0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2.4267877E7</v>
      </c>
      <c r="E26" s="50">
        <v>372249.0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2.4455241E7</v>
      </c>
      <c r="E27" s="50">
        <v>744146.0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-187364</v>
      </c>
      <c r="E28" s="75">
        <f t="shared" si="2"/>
        <v>-371897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-559261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41560381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ALVERNO COLLEGE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11291845</v>
      </c>
      <c r="D4" s="99">
        <v>1.1291845E7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1236389</v>
      </c>
      <c r="D7" s="99">
        <v>368821.0</v>
      </c>
      <c r="E7" s="99">
        <v>665464.0</v>
      </c>
      <c r="F7" s="99">
        <v>202104.0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17572107</v>
      </c>
      <c r="D9" s="99">
        <v>1.6632811E7</v>
      </c>
      <c r="E9" s="99">
        <v>556639.0</v>
      </c>
      <c r="F9" s="99">
        <v>382657.0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603968</v>
      </c>
      <c r="D10" s="99">
        <v>565350.0</v>
      </c>
      <c r="E10" s="99">
        <v>14618.0</v>
      </c>
      <c r="F10" s="99">
        <v>24000.0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2927617</v>
      </c>
      <c r="D11" s="99">
        <v>967932.0</v>
      </c>
      <c r="E11" s="99">
        <v>1915009.0</v>
      </c>
      <c r="F11" s="99">
        <v>44676.0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1365993</v>
      </c>
      <c r="D12" s="99">
        <v>1227877.0</v>
      </c>
      <c r="E12" s="99">
        <v>96649.0</v>
      </c>
      <c r="F12" s="99">
        <v>41467.0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42185</v>
      </c>
      <c r="D15" s="99">
        <v>0.0</v>
      </c>
      <c r="E15" s="99">
        <v>42185.0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52375</v>
      </c>
      <c r="D16" s="99">
        <v>0.0</v>
      </c>
      <c r="E16" s="99">
        <v>52375.0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47834</v>
      </c>
      <c r="D18" s="99">
        <v>0.0</v>
      </c>
      <c r="E18" s="99">
        <v>0.0</v>
      </c>
      <c r="F18" s="99">
        <v>47834.0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128943</v>
      </c>
      <c r="D19" s="99">
        <v>0.0</v>
      </c>
      <c r="E19" s="99">
        <v>128943.0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5129550</v>
      </c>
      <c r="D20" s="99">
        <v>4216054.0</v>
      </c>
      <c r="E20" s="99">
        <v>913496.0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780987</v>
      </c>
      <c r="D21" s="99">
        <v>780606.0</v>
      </c>
      <c r="E21" s="99">
        <v>0.0</v>
      </c>
      <c r="F21" s="99">
        <v>381.0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2383498</v>
      </c>
      <c r="D22" s="99">
        <v>2163632.0</v>
      </c>
      <c r="E22" s="99">
        <v>93502.0</v>
      </c>
      <c r="F22" s="99">
        <v>126364.0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3241121</v>
      </c>
      <c r="D23" s="99">
        <v>3223150.0</v>
      </c>
      <c r="E23" s="99">
        <v>17085.0</v>
      </c>
      <c r="F23" s="99">
        <v>886.0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2431623</v>
      </c>
      <c r="D25" s="99">
        <v>2255589.0</v>
      </c>
      <c r="E25" s="99">
        <v>176034.0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290335</v>
      </c>
      <c r="D26" s="99">
        <v>268104.0</v>
      </c>
      <c r="E26" s="99">
        <v>14106.0</v>
      </c>
      <c r="F26" s="99">
        <v>8125.0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679220</v>
      </c>
      <c r="D29" s="99">
        <v>517324.0</v>
      </c>
      <c r="E29" s="99">
        <v>157329.0</v>
      </c>
      <c r="F29" s="99">
        <v>4567.0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4001259</v>
      </c>
      <c r="D31" s="99">
        <v>4001109.0</v>
      </c>
      <c r="E31" s="99">
        <v>150.0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138</v>
      </c>
      <c r="C34" s="98">
        <f t="shared" si="1"/>
        <v>465209</v>
      </c>
      <c r="D34" s="99">
        <v>16675.0</v>
      </c>
      <c r="E34" s="99">
        <v>448534.0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219229</v>
      </c>
      <c r="D35" s="99">
        <v>136360.0</v>
      </c>
      <c r="E35" s="99">
        <v>81169.0</v>
      </c>
      <c r="F35" s="99">
        <v>1700.0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207606</v>
      </c>
      <c r="D36" s="99">
        <v>199029.0</v>
      </c>
      <c r="E36" s="99">
        <v>8577.0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55098893</v>
      </c>
      <c r="D40" s="104">
        <f t="shared" si="2"/>
        <v>48832268</v>
      </c>
      <c r="E40" s="104">
        <f t="shared" si="2"/>
        <v>5381864</v>
      </c>
      <c r="F40" s="104">
        <f t="shared" si="2"/>
        <v>884761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ALVERNO COLLEGE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336983.0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6050141.0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4077129.0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1878448.0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542801.0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107397.0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1967914.0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1.07764075E8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7.2772951E7</v>
      </c>
      <c r="E12" s="109">
        <f>D11-D12</f>
        <v>34991124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3.4936564E7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8030168.0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949237.0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93867906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5240539.0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446368.0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3325747.0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7672849.0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9301465.0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25986968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3.5371076E7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3.2509862E7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67880938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93867906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