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<sst xmlns="http://schemas.openxmlformats.org/spreadsheetml/2006/main" count="872" uniqueCount="253">
  <si>
    <t>OUTDOORS FOR ALL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</si>
  <si>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</si>
  <si>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</si>
  <si>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</si>
  <si>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</si>
  <si>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</si>
  <si>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</si>
  <si>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</si>
  <si>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</si>
  <si>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</si>
  <si>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</si>
  <si>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</si>
  <si>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</si>
  <si>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</si>
  <si>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</si>
  <si>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</si>
  <si>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</si>
  <si>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</si>
  <si>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</si>
  <si>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</si>
  <si>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</si>
  <si>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</si>
  <si>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</si>
  <si>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</si>
  <si>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</si>
  <si>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</si>
  <si>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</si>
  <si>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</si>
  <si>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</si>
  <si>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</si>
  <si>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</si>
  <si>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</si>
  <si>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</si>
  <si>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</si>
  <si>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</si>
  <si>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</si>
  <si>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</si>
  <si>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</si>
  <si>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</si>
  <si>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</si>
  <si>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</si>
  <si>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</si>
  <si>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</si>
  <si>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</si>
  <si>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</si>
  <si>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</si>
  <si>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</si>
  <si>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</si>
  <si>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</si>
  <si>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</si>
  <si>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</si>
  <si>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</si>
  <si>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</si>
  <si>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</si>
  <si>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</si>
  <si>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</si>
  <si>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</si>
  <si>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</si>
  <si>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</si>
  <si>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</si>
  <si>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</si>
  <si>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</si>
  <si>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</si>
  <si>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</si>
  <si>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CONTRACTS</t>
  </si>
  <si>
    <t>RECREATION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</si>
  <si>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</si>
  <si>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</si>
  <si>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</si>
  <si>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</si>
  <si>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</si>
  <si>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</si>
  <si>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</si>
  <si>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</si>
  <si>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</si>
  <si>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</si>
  <si>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</si>
  <si>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</si>
  <si>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</si>
  <si>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</si>
  <si>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</si>
  <si>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</si>
  <si>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</si>
  <si>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</si>
  <si>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</si>
  <si>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</si>
  <si>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</si>
  <si>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</si>
  <si>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</si>
  <si>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</si>
  <si>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</si>
  <si>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</si>
  <si>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</si>
  <si>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</si>
  <si>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</si>
  <si>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</si>
  <si>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</si>
  <si>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</si>
  <si>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</si>
  <si>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</si>
  <si>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</si>
  <si>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</si>
  <si>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</si>
  <si>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</si>
  <si>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</si>
  <si>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</si>
  <si>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</si>
  <si>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</si>
  <si>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</si>
  <si>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</si>
  <si>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</si>
  <si>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</si>
  <si>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</si>
  <si>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</si>
  <si>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</si>
  <si>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</si>
  <si>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</si>
  <si>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</si>
  <si>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</si>
  <si>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</si>
  <si>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</si>
  <si>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</si>
  <si>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</si>
  <si>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</si>
  <si>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</si>
  <si>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</si>
  <si>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</si>
  <si>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</si>
  <si>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</si>
  <si>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</si>
  <si>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</si>
  <si>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</si>
  <si>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</si>
  <si>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</si>
  <si>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</si>
  <si>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</si>
  <si>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Lifts and Track Fees</t>
  </si>
  <si>
    <t>Activity Fees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</si>
  <si>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</si>
  <si>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</si>
  <si>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</si>
  <si>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</si>
  <si>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</si>
  <si>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</si>
  <si>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</si>
  <si>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</si>
  <si>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</si>
  <si>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</si>
  <si>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</si>
  <si>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</si>
  <si>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</si>
  <si>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</si>
  <si>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</si>
  <si>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</si>
  <si>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</si>
  <si>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</si>
  <si>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</si>
  <si>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</si>
  <si>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</si>
  <si>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</si>
  <si>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</si>
  <si>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</si>
  <si>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</si>
  <si>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</si>
  <si>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</si>
  <si>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</si>
  <si>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</si>
  <si>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</si>
  <si>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</si>
  <si>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</si>
  <si>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</si>
  <si>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</si>
  <si>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</si>
  <si>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</si>
  <si>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</si>
  <si>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</si>
  <si>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</si>
  <si>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</si>
  <si>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</si>
  <si>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</si>
  <si>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</si>
  <si>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</si>
  <si>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</si>
  <si>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</si>
  <si>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</si>
  <si>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</si>
  <si>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</si>
  <si>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</si>
  <si>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</si>
  <si>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</si>
  <si>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</si>
  <si>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</si>
  <si>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</si>
  <si>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</si>
  <si>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</si>
  <si>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</si>
  <si>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</si>
  <si>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</si>
  <si>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</si>
  <si>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</si>
  <si>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</si>
  <si>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</si>
  <si>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</si>
  <si>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</si>
  <si>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</si>
  <si>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</si>
  <si>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</si>
  <si>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</si>
  <si>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</si>
  <si>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</si>
  <si>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</si>
  <si>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</si>
  <si>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</si>
  <si>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</si>
  <si>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</si>
  <si>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</si>
  <si>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</si>
  <si>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</si>
  <si>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</si>
  <si>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</si>
  <si>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</si>
  <si>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</si>
  <si>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</si>
  <si>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</si>
  <si>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</si>
  <si>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</si>
  <si>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</si>
  <si>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</si>
  <si>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</si>
  <si>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</si>
  <si>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</si>
  <si>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</si>
  <si>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</si>
  <si>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</si>
  <si>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</si>
  <si>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</si>
  <si>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</si>
  <si>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</si>
  <si>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</si>
  <si>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</si>
  <si>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LIFTS AND TRACK FEES</t>
  </si>
  <si>
    <t>ACTIVITY FEES</t>
  </si>
  <si>
    <t xml:space="preserve"> 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</si>
  <si>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</si>
  <si>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</si>
  <si>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LIFTS AND TRACK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</si>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</sst>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OUTDOORS FOR ALL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3446035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150511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3295524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274627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636132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2.316349084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1920279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3446035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287169.5833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6.686916413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6244869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3446035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287169.5833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21.74627594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24.06262502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2066988</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3359811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0.6152096055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1897554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228325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2125879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3446035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0.6169058062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101064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1897554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0.05326014438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2247436</v>
      </c>
      <c r="E41" s="165">
        <f t="shared" ref="E41:E44" si="1">D41/$D$44</f>
        <v>0.6521802593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760600</v>
      </c>
      <c r="E42" s="165">
        <f t="shared" si="1"/>
        <v>0.2207174332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437999</v>
      </c>
      <c r="E43" s="165">
        <f t="shared" si="1"/>
        <v>0.1271023074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3446035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2668097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437999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6.09155957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1448767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290384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4.989141964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8169692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OUTDOORS FOR ALL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644378.0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1771685.0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321319.0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2416063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268967.0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417741.0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686708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116494.0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15922.0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15922.0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51300.0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146963.0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-95663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2952.0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2952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3126554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OUTDOORS FOR ALL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373967</v>
      </c>
      <c r="D7" s="99">
        <v>216528.0</v>
      </c>
      <c r="E7" s="99">
        <v>86981.0</v>
      </c>
      <c r="F7" s="99">
        <v>70458.0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1487816</v>
      </c>
      <c r="D9" s="99">
        <v>861450.0</v>
      </c>
      <c r="E9" s="99">
        <v>346050.0</v>
      </c>
      <c r="F9" s="99">
        <v>280316.0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23162</v>
      </c>
      <c r="D10" s="99">
        <v>13411.0</v>
      </c>
      <c r="E10" s="99">
        <v>5387.0</v>
      </c>
      <c r="F10" s="99">
        <v>4364.0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75476</v>
      </c>
      <c r="D11" s="99">
        <v>43701.0</v>
      </c>
      <c r="E11" s="99">
        <v>17555.0</v>
      </c>
      <c r="F11" s="99">
        <v>14220.0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188395</v>
      </c>
      <c r="D12" s="99">
        <v>109081.0</v>
      </c>
      <c r="E12" s="99">
        <v>43819.0</v>
      </c>
      <c r="F12" s="99">
        <v>35495.0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43000</v>
      </c>
      <c r="D16" s="99">
        <v>0.0</v>
      </c>
      <c r="E16" s="99">
        <v>43000.0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8000</v>
      </c>
      <c r="D18" s="99">
        <v>0.0</v>
      </c>
      <c r="E18" s="99">
        <v>0.0</v>
      </c>
      <c r="F18" s="99">
        <v>8000.0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126328</v>
      </c>
      <c r="D20" s="99">
        <v>21312.0</v>
      </c>
      <c r="E20" s="99">
        <v>88988.0</v>
      </c>
      <c r="F20" s="99">
        <v>16028.0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35232</v>
      </c>
      <c r="D22" s="99">
        <v>22508.0</v>
      </c>
      <c r="E22" s="99">
        <v>6990.0</v>
      </c>
      <c r="F22" s="99">
        <v>5734.0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59385</v>
      </c>
      <c r="D23" s="99">
        <v>20041.0</v>
      </c>
      <c r="E23" s="99">
        <v>19596.0</v>
      </c>
      <c r="F23" s="99">
        <v>19748.0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244625</v>
      </c>
      <c r="D25" s="99">
        <v>136914.0</v>
      </c>
      <c r="E25" s="99">
        <v>70968.0</v>
      </c>
      <c r="F25" s="99">
        <v>36743.0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50721</v>
      </c>
      <c r="D26" s="99">
        <v>50319.0</v>
      </c>
      <c r="E26" s="99">
        <v>402.0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144627</v>
      </c>
      <c r="D31" s="99">
        <v>138405.0</v>
      </c>
      <c r="E31" s="99">
        <v>3650.0</v>
      </c>
      <c r="F31" s="99">
        <v>2572.0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118784</v>
      </c>
      <c r="D32" s="99">
        <v>73996.0</v>
      </c>
      <c r="E32" s="99">
        <v>42151.0</v>
      </c>
      <c r="F32" s="99">
        <v>2637.0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245</v>
      </c>
      <c r="C34" s="98">
        <f t="shared" si="1"/>
        <v>331375</v>
      </c>
      <c r="D34" s="99">
        <v>331375.0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120773</v>
      </c>
      <c r="D35" s="99">
        <v>109656.0</v>
      </c>
      <c r="E35" s="99">
        <v>38.0</v>
      </c>
      <c r="F35" s="99">
        <v>11079.0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162070</v>
      </c>
      <c r="D36" s="99">
        <v>77541.0</v>
      </c>
      <c r="E36" s="99">
        <v>52166.0</v>
      </c>
      <c r="F36" s="99">
        <v>32363.0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3593736</v>
      </c>
      <c r="D40" s="104">
        <f t="shared" si="2"/>
        <v>2226238</v>
      </c>
      <c r="E40" s="104">
        <f t="shared" si="2"/>
        <v>827741</v>
      </c>
      <c r="F40" s="104">
        <f t="shared" si="2"/>
        <v>539757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OUTDOORS FOR ALL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1586424.0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534351.0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52616.0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136486.0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1468395.0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882633.0</v>
      </c>
      <c r="E12" s="109">
        <f>D11-D12</f>
        <v>585762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5225398.0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1021641.0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9142678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204380.0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54138.0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1088010.0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1346528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2042157.0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5753993.0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7796150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9142678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OUTDOORS FOR ALL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3593736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144627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3449109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287425.75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1586424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5.519421972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2042157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3593736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299478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6.819055156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5225398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3593736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299478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17.44835347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22.96777544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1771685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3126554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0.5666574126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1861783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287033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2148816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3593736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0.597933738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98638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1861783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0.05298039567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2023'!D40</f>
        <v>2226238</v>
      </c>
      <c r="E41" s="165">
        <f t="shared" ref="E41:E44" si="1">D41/$D$44</f>
        <v>0.619477335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827741</v>
      </c>
      <c r="E42" s="165">
        <f t="shared" si="1"/>
        <v>0.2303288277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539757</v>
      </c>
      <c r="E43" s="165">
        <f t="shared" si="1"/>
        <v>0.1501938373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3593736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2416063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539757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4.476205033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2309877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258518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8.935072219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9142678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OUTDOORS FOR ALL</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182</v>
      </c>
      <c r="D5" s="177">
        <f>'Ratios 2021'!D8</f>
        <v>21.73731867</v>
      </c>
      <c r="E5" s="177">
        <f>'Ratios 2022'!D8</f>
        <v>2.316349084</v>
      </c>
      <c r="F5" s="177">
        <f>'Ratios 2023'!D8</f>
        <v>5.519421972</v>
      </c>
      <c r="G5" s="177">
        <f>average(D5:F5)</f>
        <v>9.857696575</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190</v>
      </c>
      <c r="D10" s="149">
        <f>'Ratios 2021'!D14</f>
        <v>9.536151112</v>
      </c>
      <c r="E10" s="149">
        <f>'Ratios 2022'!D14</f>
        <v>6.686916413</v>
      </c>
      <c r="F10" s="149">
        <f>'Ratios 2023'!D14</f>
        <v>6.819055156</v>
      </c>
      <c r="G10" s="177">
        <f>average(D10:F10)</f>
        <v>7.68070756</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6.073681582</v>
      </c>
      <c r="E15" s="180">
        <f>'Ratios 2022'!D20</f>
        <v>21.74627594</v>
      </c>
      <c r="F15" s="180">
        <f>'Ratios 2023'!D20</f>
        <v>17.44835347</v>
      </c>
      <c r="G15" s="177">
        <f>average(D15:F15)</f>
        <v>15.089437</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0.6524784898</v>
      </c>
      <c r="E20" s="163">
        <f>'Ratios 2022'!D26</f>
        <v>0.6152096055</v>
      </c>
      <c r="F20" s="163">
        <f>'Ratios 2023'!D26</f>
        <v>0.5666574126</v>
      </c>
      <c r="G20" s="181">
        <f>average(D20:F20)</f>
        <v>0.6114485026</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0.6637035471</v>
      </c>
      <c r="E25" s="163">
        <f>'Ratios 2022'!D33</f>
        <v>0.6169058062</v>
      </c>
      <c r="F25" s="163">
        <f>'Ratios 2023'!D33</f>
        <v>0.597933738</v>
      </c>
      <c r="G25" s="181">
        <f>average(D25:F25)</f>
        <v>0.6261810305</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0.06897214936</v>
      </c>
      <c r="E30" s="163">
        <f>'Ratios 2022'!D38</f>
        <v>0.05326014438</v>
      </c>
      <c r="F30" s="163">
        <f>'Ratios 2023'!D38</f>
        <v>0.05298039567</v>
      </c>
      <c r="G30" s="181">
        <f>average(D30:F30)</f>
        <v>0.0584042298</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0.608448872</v>
      </c>
      <c r="E35" s="163">
        <f>'Ratios 2022'!E41</f>
        <v>0.6521802593</v>
      </c>
      <c r="F35" s="163">
        <f>'Ratios 2023'!E41</f>
        <v>0.619477335</v>
      </c>
      <c r="G35" s="181">
        <f t="shared" ref="G35:G37" si="1">average(D35:F35)</f>
        <v>0.6267021555</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0.2529653211</v>
      </c>
      <c r="E36" s="163">
        <f>'Ratios 2022'!E42</f>
        <v>0.2207174332</v>
      </c>
      <c r="F36" s="163">
        <f>'Ratios 2023'!E42</f>
        <v>0.2303288277</v>
      </c>
      <c r="G36" s="181">
        <f t="shared" si="1"/>
        <v>0.2346705273</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0.1385858069</v>
      </c>
      <c r="E37" s="163">
        <f>'Ratios 2022'!E43</f>
        <v>0.1271023074</v>
      </c>
      <c r="F37" s="163">
        <f>'Ratios 2023'!E43</f>
        <v>0.1501938373</v>
      </c>
      <c r="G37" s="181">
        <f t="shared" si="1"/>
        <v>0.1386273172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8.851256689</v>
      </c>
      <c r="E42" s="166">
        <f>'Ratios 2022'!D49</f>
        <v>6.09155957</v>
      </c>
      <c r="F42" s="166">
        <f>'Ratios 2023'!D49</f>
        <v>4.476205033</v>
      </c>
      <c r="G42" s="183">
        <f>average(D42:F42)</f>
        <v>6.473007097</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27.45805032</v>
      </c>
      <c r="E47" s="149">
        <f>'Ratios 2022'!D54</f>
        <v>4.989141964</v>
      </c>
      <c r="F47" s="149">
        <f>'Ratios 2023'!D54</f>
        <v>8.935072219</v>
      </c>
      <c r="G47" s="177">
        <f>average(D47:F47)</f>
        <v>13.79408817</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OUTDOORS FOR ALL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OUTDOORS FOR ALL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426417.0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320002.0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2550205.0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301782.0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3296624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184590.0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363735.0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548325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61390.0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103003.0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110514.0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-7511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-7511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36270.0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43821.0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-7551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17212.0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17212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3908489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OUTDOORS FOR ALL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525827</v>
      </c>
      <c r="D7" s="99">
        <v>281183.0</v>
      </c>
      <c r="E7" s="99">
        <v>162515.0</v>
      </c>
      <c r="F7" s="99">
        <v>82129.0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997585</v>
      </c>
      <c r="D9" s="99">
        <v>533454.0</v>
      </c>
      <c r="E9" s="99">
        <v>308319.0</v>
      </c>
      <c r="F9" s="99">
        <v>155812.0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31488</v>
      </c>
      <c r="D10" s="99">
        <v>16838.0</v>
      </c>
      <c r="E10" s="99">
        <v>9732.0</v>
      </c>
      <c r="F10" s="99">
        <v>4918.0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73585</v>
      </c>
      <c r="D11" s="99">
        <v>39349.0</v>
      </c>
      <c r="E11" s="99">
        <v>22743.0</v>
      </c>
      <c r="F11" s="99">
        <v>11493.0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155207</v>
      </c>
      <c r="D12" s="99">
        <v>82996.0</v>
      </c>
      <c r="E12" s="99">
        <v>47969.0</v>
      </c>
      <c r="F12" s="99">
        <v>24242.0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34750</v>
      </c>
      <c r="D16" s="99">
        <v>0.0</v>
      </c>
      <c r="E16" s="99">
        <v>34750.0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9500</v>
      </c>
      <c r="D17" s="99">
        <v>0.0</v>
      </c>
      <c r="E17" s="99">
        <v>0.0</v>
      </c>
      <c r="F17" s="99">
        <v>9500.0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26200</v>
      </c>
      <c r="D18" s="99">
        <v>0.0</v>
      </c>
      <c r="E18" s="99">
        <v>0.0</v>
      </c>
      <c r="F18" s="99">
        <v>26200.0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43113</v>
      </c>
      <c r="D20" s="99">
        <v>17582.0</v>
      </c>
      <c r="E20" s="99">
        <v>21913.0</v>
      </c>
      <c r="F20" s="99">
        <v>3618.0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41522</v>
      </c>
      <c r="D22" s="99">
        <v>24350.0</v>
      </c>
      <c r="E22" s="99">
        <v>9474.0</v>
      </c>
      <c r="F22" s="99">
        <v>7698.0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23184</v>
      </c>
      <c r="D23" s="99">
        <v>2794.0</v>
      </c>
      <c r="E23" s="99">
        <v>6110.0</v>
      </c>
      <c r="F23" s="99">
        <v>14280.0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43126</v>
      </c>
      <c r="D25" s="99">
        <v>20558.0</v>
      </c>
      <c r="E25" s="99">
        <v>13912.0</v>
      </c>
      <c r="F25" s="99">
        <v>8656.0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20740</v>
      </c>
      <c r="D26" s="99">
        <v>20740.0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150348</v>
      </c>
      <c r="D31" s="99">
        <v>146571.0</v>
      </c>
      <c r="E31" s="99">
        <v>2328.0</v>
      </c>
      <c r="F31" s="99">
        <v>1449.0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96226</v>
      </c>
      <c r="D32" s="99">
        <v>68064.0</v>
      </c>
      <c r="E32" s="99">
        <v>25632.0</v>
      </c>
      <c r="F32" s="99">
        <v>2530.0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228312</v>
      </c>
      <c r="D34" s="99">
        <v>228312.0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101221</v>
      </c>
      <c r="D35" s="99">
        <v>87455.0</v>
      </c>
      <c r="E35" s="99">
        <v>0.0</v>
      </c>
      <c r="F35" s="99">
        <v>13766.0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85549</v>
      </c>
      <c r="D36" s="99">
        <v>64950.0</v>
      </c>
      <c r="E36" s="99">
        <v>14443.0</v>
      </c>
      <c r="F36" s="99">
        <v>6156.0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2687483</v>
      </c>
      <c r="D40" s="104">
        <f t="shared" si="2"/>
        <v>1635196</v>
      </c>
      <c r="E40" s="104">
        <f t="shared" si="2"/>
        <v>679840</v>
      </c>
      <c r="F40" s="104">
        <f t="shared" si="2"/>
        <v>372447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OUTDOORS FOR ALL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110187.0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4485689.0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1214677.0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56280.0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172675.0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1198082.0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658091.0</v>
      </c>
      <c r="E12" s="109">
        <f>D11-D12</f>
        <v>539991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1360243.0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7939742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160725.0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59229.0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219954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2135687.0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5584101.0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7719788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7939742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OUTDOORS FOR ALL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2687483</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150348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2537135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211427.9167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4595876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21.73731867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2135687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2687483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223956.9167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9.536151112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1360243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2687483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223956.9167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6.073681582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27.81100025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2550205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3908489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0.6524784898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1523412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260280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1783692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2687483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0.6637035471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105073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1523412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0.06897214936</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1635196</v>
      </c>
      <c r="E41" s="165">
        <f t="shared" ref="E41:E44" si="1">D41/$D$44</f>
        <v>0.608448872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679840</v>
      </c>
      <c r="E42" s="165">
        <f t="shared" si="1"/>
        <v>0.2529653211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372447</v>
      </c>
      <c r="E43" s="165">
        <f t="shared" si="1"/>
        <v>0.1385858069</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2687483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3296624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372447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8.851256689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6039508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219954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27.45805032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7939742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OUTDOORS FOR ALL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601109.0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2066988.0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389176.0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2668097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207356.0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444827.0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652183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80231.0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122037.0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122037.0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60150.0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126093.0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-65943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25243.0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25243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3359811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OUTDOORS FOR ALL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625115</v>
      </c>
      <c r="D7" s="99">
        <v>355215.0</v>
      </c>
      <c r="E7" s="99">
        <v>169932.0</v>
      </c>
      <c r="F7" s="99">
        <v>99968.0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1272439</v>
      </c>
      <c r="D9" s="99">
        <v>723051.0</v>
      </c>
      <c r="E9" s="99">
        <v>345901.0</v>
      </c>
      <c r="F9" s="99">
        <v>203487.0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16935</v>
      </c>
      <c r="D10" s="99">
        <v>9623.0</v>
      </c>
      <c r="E10" s="99">
        <v>4604.0</v>
      </c>
      <c r="F10" s="99">
        <v>2708.0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84129</v>
      </c>
      <c r="D11" s="99">
        <v>47805.0</v>
      </c>
      <c r="E11" s="99">
        <v>22870.0</v>
      </c>
      <c r="F11" s="99">
        <v>13454.0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127261</v>
      </c>
      <c r="D12" s="99">
        <v>72315.0</v>
      </c>
      <c r="E12" s="99">
        <v>34595.0</v>
      </c>
      <c r="F12" s="99">
        <v>20351.0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1435</v>
      </c>
      <c r="D15" s="99">
        <v>0.0</v>
      </c>
      <c r="E15" s="99">
        <v>1435.0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30000</v>
      </c>
      <c r="D16" s="99">
        <v>0.0</v>
      </c>
      <c r="E16" s="99">
        <v>30000.0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6500</v>
      </c>
      <c r="D18" s="99">
        <v>0.0</v>
      </c>
      <c r="E18" s="99">
        <v>0.0</v>
      </c>
      <c r="F18" s="99">
        <v>6500.0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117800</v>
      </c>
      <c r="D20" s="99">
        <v>48844.0</v>
      </c>
      <c r="E20" s="99">
        <v>65216.0</v>
      </c>
      <c r="F20" s="99">
        <v>3740.0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35776</v>
      </c>
      <c r="D22" s="99">
        <v>23641.0</v>
      </c>
      <c r="E22" s="99">
        <v>7068.0</v>
      </c>
      <c r="F22" s="99">
        <v>5067.0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43631</v>
      </c>
      <c r="D23" s="99">
        <v>13221.0</v>
      </c>
      <c r="E23" s="99">
        <v>5027.0</v>
      </c>
      <c r="F23" s="99">
        <v>25383.0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135736</v>
      </c>
      <c r="D25" s="99">
        <v>95163.0</v>
      </c>
      <c r="E25" s="99">
        <v>24019.0</v>
      </c>
      <c r="F25" s="99">
        <v>16554.0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90287</v>
      </c>
      <c r="D26" s="99">
        <v>89848.0</v>
      </c>
      <c r="E26" s="99">
        <v>158.0</v>
      </c>
      <c r="F26" s="99">
        <v>281.0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150511</v>
      </c>
      <c r="D31" s="99">
        <v>146895.0</v>
      </c>
      <c r="E31" s="99">
        <v>2106.0</v>
      </c>
      <c r="F31" s="99">
        <v>1510.0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111446</v>
      </c>
      <c r="D32" s="99">
        <v>79080.0</v>
      </c>
      <c r="E32" s="99">
        <v>29434.0</v>
      </c>
      <c r="F32" s="99">
        <v>2932.0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240</v>
      </c>
      <c r="C34" s="98">
        <f t="shared" si="1"/>
        <v>289909</v>
      </c>
      <c r="D34" s="99">
        <v>289909.0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159505</v>
      </c>
      <c r="D35" s="99">
        <v>148732.0</v>
      </c>
      <c r="E35" s="99">
        <v>0.0</v>
      </c>
      <c r="F35" s="99">
        <v>10773.0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147620</v>
      </c>
      <c r="D36" s="99">
        <v>104094.0</v>
      </c>
      <c r="E36" s="99">
        <v>18235.0</v>
      </c>
      <c r="F36" s="99">
        <v>25291.0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3446035</v>
      </c>
      <c r="D40" s="104">
        <f t="shared" si="2"/>
        <v>2247436</v>
      </c>
      <c r="E40" s="104">
        <f t="shared" si="2"/>
        <v>760600</v>
      </c>
      <c r="F40" s="104">
        <f t="shared" si="2"/>
        <v>437999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OUTDOORS FOR ALL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549201.0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86931.0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645829.0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108102.0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58704.0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1151201.0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747807.0</v>
      </c>
      <c r="E12" s="109">
        <f>D11-D12</f>
        <v>403394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6244869.0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72662.0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8169692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236626.0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53758.0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75127.0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365511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1920279.0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5883902.0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7804181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8169692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