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<sst xmlns="http://schemas.openxmlformats.org/spreadsheetml/2006/main" count="876" uniqueCount="255">
  <si>
    <t>NEW AMERICA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</si>
  <si>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</si>
  <si>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</si>
  <si>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</si>
  <si>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</si>
  <si>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</si>
  <si>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</si>
  <si>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</si>
  <si>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</si>
  <si>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</si>
  <si>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</si>
  <si>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</si>
  <si>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</si>
  <si>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</si>
  <si>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</si>
  <si>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</si>
  <si>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</si>
  <si>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</si>
  <si>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</si>
  <si>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</si>
  <si>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</si>
  <si>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</si>
  <si>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</si>
  <si>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</si>
  <si>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</si>
  <si>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</si>
  <si>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</si>
  <si>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</si>
  <si>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</si>
  <si>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</si>
  <si>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</si>
  <si>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</si>
  <si>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</si>
  <si>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</si>
  <si>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</si>
  <si>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</si>
  <si>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</si>
  <si>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</si>
  <si>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</si>
  <si>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</si>
  <si>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</si>
  <si>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</si>
  <si>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</si>
  <si>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</si>
  <si>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</si>
  <si>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</si>
  <si>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</si>
  <si>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</si>
  <si>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</si>
  <si>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</si>
  <si>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</si>
  <si>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</si>
  <si>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</si>
  <si>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</si>
  <si>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</si>
  <si>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</si>
  <si>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</si>
  <si>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</si>
  <si>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</si>
  <si>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</si>
  <si>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</si>
  <si>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</si>
  <si>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</si>
  <si>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</si>
  <si>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CONTRACTS/FEES FOR SERVICE</t>
  </si>
  <si>
    <t>PUBLICATION SALES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</si>
  <si>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</si>
  <si>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</si>
  <si>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</si>
  <si>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</si>
  <si>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</si>
  <si>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</si>
  <si>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</si>
  <si>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</si>
  <si>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</si>
  <si>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</si>
  <si>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</si>
  <si>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</si>
  <si>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</si>
  <si>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</si>
  <si>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</si>
  <si>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</si>
  <si>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</si>
  <si>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</si>
  <si>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</si>
  <si>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</si>
  <si>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</si>
  <si>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</si>
  <si>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</si>
  <si>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</si>
  <si>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</si>
  <si>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</si>
  <si>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</si>
  <si>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</si>
  <si>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</si>
  <si>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</si>
  <si>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</si>
  <si>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</si>
  <si>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REFUNDS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</si>
  <si>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</si>
  <si>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</si>
  <si>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</si>
  <si>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</si>
  <si>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</si>
  <si>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</si>
  <si>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</si>
  <si>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</si>
  <si>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</si>
  <si>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</si>
  <si>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</si>
  <si>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</si>
  <si>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</si>
  <si>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</si>
  <si>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</si>
  <si>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</si>
  <si>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</si>
  <si>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</si>
  <si>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</si>
  <si>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</si>
  <si>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</si>
  <si>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</si>
  <si>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</si>
  <si>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</si>
  <si>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</si>
  <si>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</si>
  <si>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</si>
  <si>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</si>
  <si>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</si>
  <si>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</si>
  <si>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</si>
  <si>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</si>
  <si>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</si>
  <si>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</si>
  <si>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</si>
  <si>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</si>
  <si>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</si>
  <si>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PUBLICATIONS/SUBS</t>
  </si>
  <si>
    <t>MISC. EXPENSE</t>
  </si>
  <si>
    <t>STAFF RECRUITMENT/DEVEL</t>
  </si>
  <si>
    <t>EXPENSE ALLOCATIONS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</si>
  <si>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</si>
  <si>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</si>
  <si>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</si>
  <si>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</si>
  <si>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</si>
  <si>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</si>
  <si>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</si>
  <si>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</si>
  <si>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</si>
  <si>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</si>
  <si>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</si>
  <si>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</si>
  <si>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</si>
  <si>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</si>
  <si>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</si>
  <si>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</si>
  <si>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</si>
  <si>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</si>
  <si>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</si>
  <si>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</si>
  <si>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</si>
  <si>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</si>
  <si>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</si>
  <si>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</si>
  <si>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</si>
  <si>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</si>
  <si>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</si>
  <si>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</si>
  <si>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</si>
  <si>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</si>
  <si>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</si>
  <si>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</si>
  <si>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</si>
  <si>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</si>
  <si>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</si>
  <si>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</si>
  <si>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</si>
  <si>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</si>
  <si>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</si>
  <si>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</si>
  <si>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</si>
  <si>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</si>
  <si>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</si>
  <si>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</si>
  <si>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</si>
  <si>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</si>
  <si>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</si>
  <si>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</si>
  <si>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</si>
  <si>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</si>
  <si>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</si>
  <si>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</si>
  <si>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</si>
  <si>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</si>
  <si>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</si>
  <si>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</si>
  <si>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</si>
  <si>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</si>
  <si>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</si>
  <si>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</si>
  <si>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</si>
  <si>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</si>
  <si>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</si>
  <si>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</si>
  <si>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</si>
  <si>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</si>
  <si>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</si>
  <si>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</si>
  <si>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</si>
  <si>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</si>
  <si>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</si>
  <si>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</si>
  <si>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</si>
  <si>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</si>
  <si>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</si>
  <si>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</si>
  <si>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</si>
  <si>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</si>
  <si>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</si>
  <si>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</si>
  <si>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</si>
  <si>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</si>
  <si>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</si>
  <si>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</si>
  <si>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</si>
  <si>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</si>
  <si>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</si>
  <si>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</si>
  <si>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</si>
  <si>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</si>
  <si>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</si>
  <si>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</si>
  <si>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</si>
  <si>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</si>
  <si>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</si>
  <si>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</si>
  <si>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</si>
  <si>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</si>
  <si>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</si>
  <si>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</si>
  <si>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</si>
  <si>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PUBLICATIONS/SUBS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</si>
  <si>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</si>
  <si>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</si>
  <si>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INSURANCE CLAIM PAYMENT</t>
  </si>
  <si>
    <t>WORKERS' COMPENSATION PREMIUM ADJ</t>
  </si>
  <si>
    <t>INSURANCE REFUND</t>
  </si>
  <si>
    <t>EXPENSE ALLOCATION</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</si>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</sst>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NEW AMERICA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40824022</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518803</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40305219</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3358768.25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18294451</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5.446773828</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12670306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40824022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3402001.833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3.724367775</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22731276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40824022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3402001.833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6.681735376</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12.1285092</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41483826</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46779045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0.8868036105</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18149319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4122199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22271518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40824022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0.5455493337</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2853598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18149319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0.1572289296</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242</v>
      </c>
      <c r="D41" s="75">
        <f>'Expenses 2023'!D40</f>
        <v>32484832</v>
      </c>
      <c r="E41" s="164">
        <f t="shared" ref="E41:E44" si="1">D41/$D$44</f>
        <v>0.7957283582</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6649383</v>
      </c>
      <c r="E42" s="164">
        <f t="shared" si="1"/>
        <v>0.1628791744</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1689807</v>
      </c>
      <c r="E43" s="164">
        <f t="shared" si="1"/>
        <v>0.04139246741</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40824022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44871304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1689807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26.55409997</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41934101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2768094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15.14908851</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88026169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NEW AMERICA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898779.0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3.2899674E7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30940.0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33798453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1340351.0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1876.0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1342227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1864857.0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201394.0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201394</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201394</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244</v>
      </c>
      <c r="D39" s="74"/>
      <c r="E39" s="48">
        <v>16764.0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245</v>
      </c>
      <c r="D40" s="74"/>
      <c r="E40" s="48">
        <v>10029.0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246</v>
      </c>
      <c r="D41" s="74"/>
      <c r="E41" s="48">
        <v>143.0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26936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37233867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NEW AMERICA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1061582</v>
      </c>
      <c r="D3" s="99">
        <v>1061582.0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1817867</v>
      </c>
      <c r="D4" s="99">
        <v>1817867.0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157200</v>
      </c>
      <c r="D5" s="99">
        <v>157200.0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2925362</v>
      </c>
      <c r="D7" s="99">
        <v>1421781.0</v>
      </c>
      <c r="E7" s="99">
        <v>1060386.0</v>
      </c>
      <c r="F7" s="99">
        <v>443195.0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17789924</v>
      </c>
      <c r="D9" s="99">
        <v>1.3626337E7</v>
      </c>
      <c r="E9" s="99">
        <v>3446483.0</v>
      </c>
      <c r="F9" s="99">
        <v>717104.0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1472352</v>
      </c>
      <c r="D10" s="99">
        <v>1078573.0</v>
      </c>
      <c r="E10" s="99">
        <v>330327.0</v>
      </c>
      <c r="F10" s="99">
        <v>63452.0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2061679</v>
      </c>
      <c r="D11" s="99">
        <v>1532717.0</v>
      </c>
      <c r="E11" s="99">
        <v>414469.0</v>
      </c>
      <c r="F11" s="99">
        <v>114493.0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1511380</v>
      </c>
      <c r="D12" s="99">
        <v>1100090.0</v>
      </c>
      <c r="E12" s="99">
        <v>327383.0</v>
      </c>
      <c r="F12" s="99">
        <v>83907.0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58315</v>
      </c>
      <c r="D15" s="99">
        <v>13250.0</v>
      </c>
      <c r="E15" s="99">
        <v>45065.0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115707</v>
      </c>
      <c r="D16" s="99">
        <v>0.0</v>
      </c>
      <c r="E16" s="99">
        <v>115707.0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126000</v>
      </c>
      <c r="D18" s="99">
        <v>0.0</v>
      </c>
      <c r="E18" s="99">
        <v>0.0</v>
      </c>
      <c r="F18" s="99">
        <v>126000.0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5985710</v>
      </c>
      <c r="D20" s="99">
        <v>5138468.0</v>
      </c>
      <c r="E20" s="99">
        <v>755714.0</v>
      </c>
      <c r="F20" s="99">
        <v>91528.0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890114</v>
      </c>
      <c r="D22" s="99">
        <v>182282.0</v>
      </c>
      <c r="E22" s="99">
        <v>666511.0</v>
      </c>
      <c r="F22" s="99">
        <v>41321.0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32483</v>
      </c>
      <c r="D23" s="99">
        <v>6450.0</v>
      </c>
      <c r="E23" s="99">
        <v>26033.0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3108562</v>
      </c>
      <c r="D25" s="99">
        <v>2706878.0</v>
      </c>
      <c r="E25" s="99">
        <v>387334.0</v>
      </c>
      <c r="F25" s="99">
        <v>14350.0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1110356</v>
      </c>
      <c r="D26" s="99">
        <v>963459.0</v>
      </c>
      <c r="E26" s="99">
        <v>124832.0</v>
      </c>
      <c r="F26" s="99">
        <v>22065.0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247772</v>
      </c>
      <c r="D28" s="99">
        <v>219379.0</v>
      </c>
      <c r="E28" s="99">
        <v>27422.0</v>
      </c>
      <c r="F28" s="99">
        <v>971.0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1410</v>
      </c>
      <c r="D29" s="99">
        <v>0.0</v>
      </c>
      <c r="E29" s="99">
        <v>1410.0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520972</v>
      </c>
      <c r="D31" s="99">
        <v>360089.0</v>
      </c>
      <c r="E31" s="99">
        <v>142594.0</v>
      </c>
      <c r="F31" s="99">
        <v>18289.0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137</v>
      </c>
      <c r="C34" s="98">
        <f t="shared" si="1"/>
        <v>192097</v>
      </c>
      <c r="D34" s="99">
        <v>156833.0</v>
      </c>
      <c r="E34" s="99">
        <v>23897.0</v>
      </c>
      <c r="F34" s="99">
        <v>11367.0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80935</v>
      </c>
      <c r="D35" s="99">
        <v>57101.0</v>
      </c>
      <c r="E35" s="99">
        <v>19125.0</v>
      </c>
      <c r="F35" s="99">
        <v>4709.0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71774</v>
      </c>
      <c r="D36" s="99">
        <v>25969.0</v>
      </c>
      <c r="E36" s="99">
        <v>43605.0</v>
      </c>
      <c r="F36" s="99">
        <v>2200.0</v>
      </c>
      <c r="G36" s="43"/>
      <c r="H36" s="43"/>
      <c r="I36" s="43"/>
      <c r="J36" s="43"/>
      <c r="K36" s="43"/>
      <c r="L36" s="43"/>
      <c r="M36" s="43"/>
      <c r="N36" s="43"/>
      <c r="O36" s="43"/>
      <c r="P36" s="43"/>
      <c r="Q36" s="43"/>
      <c r="R36" s="43"/>
      <c r="S36" s="43"/>
      <c r="T36" s="43"/>
      <c r="U36" s="43"/>
      <c r="V36" s="43"/>
      <c r="W36" s="43"/>
      <c r="X36" s="43"/>
      <c r="Y36" s="43"/>
      <c r="Z36" s="43"/>
    </row>
    <row r="37">
      <c r="A37" s="45" t="s">
        <v>52</v>
      </c>
      <c r="B37" s="102" t="s">
        <v>247</v>
      </c>
      <c r="C37" s="98">
        <f t="shared" si="1"/>
        <v>0</v>
      </c>
      <c r="D37" s="99">
        <v>1083447.0</v>
      </c>
      <c r="E37" s="99">
        <v>-1083447.0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41339553</v>
      </c>
      <c r="D40" s="103">
        <f t="shared" si="2"/>
        <v>32709752</v>
      </c>
      <c r="E40" s="103">
        <f t="shared" si="2"/>
        <v>6874850</v>
      </c>
      <c r="F40" s="103">
        <f t="shared" si="2"/>
        <v>1754951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NEW AMERICA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1.3268814E7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1737259.0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2.0228819E7</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360331.0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803829.0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7731903.0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4627282.0</v>
      </c>
      <c r="E12" s="108">
        <f>D11-D12</f>
        <v>3104621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2.4432074E7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1.7487389E7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81423136</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3367907.0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11667.0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2.5729711E7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29109285</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1.5066891E7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3.724696E7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52313851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81423136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NEW AMERICA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41339553</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520972</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40818581</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3401548.417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15006073</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4.411541793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15066891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41339553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3444962.75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4.373600556</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24432074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41339553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3444962.75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7.092115582</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11.50365738</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32899674</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37233867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0.8835954106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20715286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5045411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25760697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41339553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0.6231489005</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3534031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20715286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0.1706001549</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248</v>
      </c>
      <c r="D41" s="75">
        <f>'Expenses 2024'!D40</f>
        <v>32709752</v>
      </c>
      <c r="E41" s="164">
        <f t="shared" ref="E41:E44" si="1">D41/$D$44</f>
        <v>0.7912459044</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6874850</v>
      </c>
      <c r="E42" s="164">
        <f t="shared" si="1"/>
        <v>0.1663019917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1754951</v>
      </c>
      <c r="E43" s="164">
        <f t="shared" si="1"/>
        <v>0.04245210392</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41339553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33798453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1754951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19.25891549</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36399052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3379574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10.77030774</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81423136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NEW AMERICA FOUNDATION</v>
      </c>
      <c r="B1" s="2" t="s">
        <v>249</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8"/>
      <c r="B5" s="49"/>
      <c r="C5" s="147" t="s">
        <v>183</v>
      </c>
      <c r="D5" s="176">
        <f>'Ratios 2022'!D8</f>
        <v>9.553541986</v>
      </c>
      <c r="E5" s="176">
        <f>'Ratios 2023'!D8</f>
        <v>5.446773828</v>
      </c>
      <c r="F5" s="176">
        <f>'Ratios 2024'!D8</f>
        <v>4.411541793</v>
      </c>
      <c r="G5" s="176">
        <f>average(D5:F5)</f>
        <v>6.470619202</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8"/>
      <c r="B10" s="49"/>
      <c r="C10" s="147" t="s">
        <v>191</v>
      </c>
      <c r="D10" s="148">
        <f>'Ratios 2022'!D14</f>
        <v>3.785611358</v>
      </c>
      <c r="E10" s="148">
        <f>'Ratios 2023'!D14</f>
        <v>3.724367775</v>
      </c>
      <c r="F10" s="148">
        <f>'Ratios 2024'!D14</f>
        <v>4.373600556</v>
      </c>
      <c r="G10" s="176">
        <f>average(D10:F10)</f>
        <v>3.96119323</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4.225907407</v>
      </c>
      <c r="E15" s="179">
        <f>'Ratios 2023'!D20</f>
        <v>6.681735376</v>
      </c>
      <c r="F15" s="179">
        <f>'Ratios 2024'!D20</f>
        <v>7.092115582</v>
      </c>
      <c r="G15" s="176">
        <f>average(D15:F15)</f>
        <v>5.999919455</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0.9440849833</v>
      </c>
      <c r="E20" s="162">
        <f>'Ratios 2023'!D26</f>
        <v>0.8868036105</v>
      </c>
      <c r="F20" s="162">
        <f>'Ratios 2024'!D26</f>
        <v>0.8835954106</v>
      </c>
      <c r="G20" s="180">
        <f>average(D20:F20)</f>
        <v>0.9048280015</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0.6067017612</v>
      </c>
      <c r="E25" s="162">
        <f>'Ratios 2023'!D33</f>
        <v>0.5455493337</v>
      </c>
      <c r="F25" s="162">
        <f>'Ratios 2024'!D33</f>
        <v>0.6231489005</v>
      </c>
      <c r="G25" s="180">
        <f>average(D25:F25)</f>
        <v>0.5917999985</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0.1535620285</v>
      </c>
      <c r="E30" s="162">
        <f>'Ratios 2023'!D38</f>
        <v>0.1572289296</v>
      </c>
      <c r="F30" s="162">
        <f>'Ratios 2024'!D38</f>
        <v>0.1706001549</v>
      </c>
      <c r="G30" s="180">
        <f>average(D30:F30)</f>
        <v>0.1604637043</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8"/>
      <c r="B35" s="49"/>
      <c r="C35" s="147" t="s">
        <v>254</v>
      </c>
      <c r="D35" s="162">
        <f>'Ratios 2022'!E41</f>
        <v>0.7837917527</v>
      </c>
      <c r="E35" s="162">
        <f>'Ratios 2023'!E41</f>
        <v>0.7957283582</v>
      </c>
      <c r="F35" s="162">
        <f>'Ratios 2024'!E41</f>
        <v>0.7912459044</v>
      </c>
      <c r="G35" s="180">
        <f t="shared" ref="G35:G37" si="1">average(D35:F35)</f>
        <v>0.7902553384</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0.1729961995</v>
      </c>
      <c r="E36" s="162">
        <f>'Ratios 2023'!E42</f>
        <v>0.1628791744</v>
      </c>
      <c r="F36" s="162">
        <f>'Ratios 2024'!E42</f>
        <v>0.1663019917</v>
      </c>
      <c r="G36" s="180">
        <f t="shared" si="1"/>
        <v>0.1673924552</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0.04321204777</v>
      </c>
      <c r="E37" s="162">
        <f>'Ratios 2023'!E43</f>
        <v>0.04139246741</v>
      </c>
      <c r="F37" s="162">
        <f>'Ratios 2024'!E43</f>
        <v>0.04245210392</v>
      </c>
      <c r="G37" s="180">
        <f t="shared" si="1"/>
        <v>0.04235220637</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26.44426885</v>
      </c>
      <c r="E42" s="165">
        <f>'Ratios 2023'!D49</f>
        <v>26.55409997</v>
      </c>
      <c r="F42" s="165">
        <f>'Ratios 2024'!D49</f>
        <v>19.25891549</v>
      </c>
      <c r="G42" s="182">
        <f>average(D42:F42)</f>
        <v>24.08576144</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18.82417701</v>
      </c>
      <c r="E47" s="148">
        <f>'Ratios 2023'!D54</f>
        <v>15.14908851</v>
      </c>
      <c r="F47" s="148">
        <f>'Ratios 2024'!D54</f>
        <v>10.77030774</v>
      </c>
      <c r="G47" s="176">
        <f>average(D47:F47)</f>
        <v>14.91452442</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NEW AMERICA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NEW AMERICA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1210615.0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3.7979051E7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39189666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929900.0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930049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72508.0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20167.0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20167</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20167</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2443.0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478.0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1965</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1965</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14069.0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14069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40228424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NEW AMERICA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1486786</v>
      </c>
      <c r="D3" s="99">
        <v>1486786.0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1184988</v>
      </c>
      <c r="D4" s="99">
        <v>1184988.0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397579</v>
      </c>
      <c r="D5" s="99">
        <v>397579.0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2580380</v>
      </c>
      <c r="D7" s="99">
        <v>1296226.0</v>
      </c>
      <c r="E7" s="99">
        <v>769800.0</v>
      </c>
      <c r="F7" s="99">
        <v>514354.0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14391003</v>
      </c>
      <c r="D9" s="99">
        <v>1.0910876E7</v>
      </c>
      <c r="E9" s="99">
        <v>2942586.0</v>
      </c>
      <c r="F9" s="99">
        <v>537541.0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1195527</v>
      </c>
      <c r="D10" s="99">
        <v>900040.0</v>
      </c>
      <c r="E10" s="99">
        <v>243291.0</v>
      </c>
      <c r="F10" s="99">
        <v>52196.0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1410633</v>
      </c>
      <c r="D11" s="99">
        <v>1041299.0</v>
      </c>
      <c r="E11" s="99">
        <v>288880.0</v>
      </c>
      <c r="F11" s="99">
        <v>80454.0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1229502</v>
      </c>
      <c r="D12" s="99">
        <v>886026.0</v>
      </c>
      <c r="E12" s="99">
        <v>268428.0</v>
      </c>
      <c r="F12" s="99">
        <v>75048.0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48338</v>
      </c>
      <c r="D15" s="99">
        <v>5610.0</v>
      </c>
      <c r="E15" s="99">
        <v>42728.0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65000</v>
      </c>
      <c r="D16" s="99">
        <v>0.0</v>
      </c>
      <c r="E16" s="99">
        <v>65000.0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24000</v>
      </c>
      <c r="D18" s="99">
        <v>0.0</v>
      </c>
      <c r="E18" s="99">
        <v>0.0</v>
      </c>
      <c r="F18" s="99">
        <v>24000.0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5095838</v>
      </c>
      <c r="D20" s="99">
        <v>4655790.0</v>
      </c>
      <c r="E20" s="99">
        <v>376084.0</v>
      </c>
      <c r="F20" s="99">
        <v>63964.0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619645</v>
      </c>
      <c r="D22" s="99">
        <v>56793.0</v>
      </c>
      <c r="E22" s="99">
        <v>525190.0</v>
      </c>
      <c r="F22" s="99">
        <v>37662.0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51392</v>
      </c>
      <c r="D23" s="99">
        <v>1500.0</v>
      </c>
      <c r="E23" s="99">
        <v>49887.0</v>
      </c>
      <c r="F23" s="99">
        <v>5.0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3004958</v>
      </c>
      <c r="D25" s="99">
        <v>2028069.0</v>
      </c>
      <c r="E25" s="99">
        <v>941272.0</v>
      </c>
      <c r="F25" s="99">
        <v>35617.0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647276</v>
      </c>
      <c r="D26" s="99">
        <v>548866.0</v>
      </c>
      <c r="E26" s="99">
        <v>79368.0</v>
      </c>
      <c r="F26" s="99">
        <v>19042.0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109646</v>
      </c>
      <c r="D28" s="99">
        <v>94890.0</v>
      </c>
      <c r="E28" s="99">
        <v>6874.0</v>
      </c>
      <c r="F28" s="99">
        <v>7882.0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1356</v>
      </c>
      <c r="D29" s="99">
        <v>0.0</v>
      </c>
      <c r="E29" s="99">
        <v>1356.0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527666</v>
      </c>
      <c r="D31" s="99">
        <v>364825.0</v>
      </c>
      <c r="E31" s="99">
        <v>142785.0</v>
      </c>
      <c r="F31" s="99">
        <v>20056.0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98589</v>
      </c>
      <c r="D34" s="99">
        <v>73142.0</v>
      </c>
      <c r="E34" s="99">
        <v>20268.0</v>
      </c>
      <c r="F34" s="99">
        <v>5179.0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86833</v>
      </c>
      <c r="D35" s="99">
        <v>61490.0</v>
      </c>
      <c r="E35" s="99">
        <v>17096.0</v>
      </c>
      <c r="F35" s="99">
        <v>8247.0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38408</v>
      </c>
      <c r="D36" s="99">
        <v>27786.0</v>
      </c>
      <c r="E36" s="99">
        <v>9897.0</v>
      </c>
      <c r="F36" s="99">
        <v>725.0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0</v>
      </c>
      <c r="D37" s="99">
        <v>857826.0</v>
      </c>
      <c r="E37" s="99">
        <v>-857826.0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34295343</v>
      </c>
      <c r="D40" s="103">
        <f t="shared" si="2"/>
        <v>26880407</v>
      </c>
      <c r="E40" s="103">
        <f t="shared" si="2"/>
        <v>5932964</v>
      </c>
      <c r="F40" s="103">
        <f t="shared" si="2"/>
        <v>1481972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NEW AMERICA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2.6134479E7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748931.0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1.8960545E7</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163775.0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79992.0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7759772.0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3924204.0</v>
      </c>
      <c r="E12" s="108">
        <f>D11-D12</f>
        <v>3835568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1.2077412E7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2.2345108E7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84345810</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2309864.0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138462.0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3.1422767E7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33871093</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1.081907E7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3.9655647E7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50474717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84345810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NEW AMERICA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34295343</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527666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33767677</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2813973.083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26883410</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9.553541986</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10819070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34295343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2857945.25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3.785611358</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12077412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34295343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2857945.25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4.225907407</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13.77944939</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37979051</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40228424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0.9440849833</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16971383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3835662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20807045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34295343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0.6067017612</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2606160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16971383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0.1535620285</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26880407</v>
      </c>
      <c r="E41" s="164">
        <f t="shared" ref="E41:E44" si="1">D41/$D$44</f>
        <v>0.7837917527</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5932964</v>
      </c>
      <c r="E42" s="164">
        <f t="shared" si="1"/>
        <v>0.1729961995</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1481972</v>
      </c>
      <c r="E43" s="164">
        <f t="shared" si="1"/>
        <v>0.04321204777</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34295343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39189666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1481972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26.44426885</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46087722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2448326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18.82417701</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84345810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NEW AMERICA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3387478.0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4.1483826E7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44871304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691999.0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691999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1073248.0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143610.0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143610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143610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777045.0</v>
      </c>
      <c r="E26" s="50">
        <v>831.0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779544.0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-2499</v>
      </c>
      <c r="E28" s="75">
        <f t="shared" si="2"/>
        <v>831</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-1668</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552.0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552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46779045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NEW AMERICA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4286701</v>
      </c>
      <c r="D3" s="99">
        <v>4286701.0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1484404</v>
      </c>
      <c r="D4" s="99">
        <v>1484404.0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258063</v>
      </c>
      <c r="D5" s="99">
        <v>258063.0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2706034</v>
      </c>
      <c r="D7" s="99">
        <v>1276024.0</v>
      </c>
      <c r="E7" s="99">
        <v>960165.0</v>
      </c>
      <c r="F7" s="99">
        <v>469845.0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15443285</v>
      </c>
      <c r="D9" s="99">
        <v>1.2029149E7</v>
      </c>
      <c r="E9" s="99">
        <v>2690350.0</v>
      </c>
      <c r="F9" s="99">
        <v>723786.0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1198470</v>
      </c>
      <c r="D10" s="99">
        <v>938444.0</v>
      </c>
      <c r="E10" s="99">
        <v>198791.0</v>
      </c>
      <c r="F10" s="99">
        <v>61235.0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1655128</v>
      </c>
      <c r="D11" s="99">
        <v>1241589.0</v>
      </c>
      <c r="E11" s="99">
        <v>304007.0</v>
      </c>
      <c r="F11" s="99">
        <v>109532.0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1268601</v>
      </c>
      <c r="D12" s="99">
        <v>934304.0</v>
      </c>
      <c r="E12" s="99">
        <v>251362.0</v>
      </c>
      <c r="F12" s="99">
        <v>82935.0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54074</v>
      </c>
      <c r="D15" s="99">
        <v>26406.0</v>
      </c>
      <c r="E15" s="99">
        <v>27668.0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88100</v>
      </c>
      <c r="D16" s="99">
        <v>0.0</v>
      </c>
      <c r="E16" s="99">
        <v>88100.0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58000</v>
      </c>
      <c r="D18" s="99">
        <v>0.0</v>
      </c>
      <c r="E18" s="99">
        <v>0.0</v>
      </c>
      <c r="F18" s="99">
        <v>58000.0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6138468</v>
      </c>
      <c r="D20" s="99">
        <v>4947213.0</v>
      </c>
      <c r="E20" s="99">
        <v>1145841.0</v>
      </c>
      <c r="F20" s="99">
        <v>45414.0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718552</v>
      </c>
      <c r="D22" s="99">
        <v>73784.0</v>
      </c>
      <c r="E22" s="99">
        <v>609651.0</v>
      </c>
      <c r="F22" s="99">
        <v>35117.0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41592</v>
      </c>
      <c r="D23" s="99">
        <v>1273.0</v>
      </c>
      <c r="E23" s="99">
        <v>39570.0</v>
      </c>
      <c r="F23" s="99">
        <v>749.0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3341006</v>
      </c>
      <c r="D25" s="99">
        <v>2328863.0</v>
      </c>
      <c r="E25" s="99">
        <v>970395.0</v>
      </c>
      <c r="F25" s="99">
        <v>41748.0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1125499</v>
      </c>
      <c r="D26" s="99">
        <v>1000476.0</v>
      </c>
      <c r="E26" s="99">
        <v>109967.0</v>
      </c>
      <c r="F26" s="99">
        <v>15056.0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231860</v>
      </c>
      <c r="D28" s="99">
        <v>193823.0</v>
      </c>
      <c r="E28" s="99">
        <v>28169.0</v>
      </c>
      <c r="F28" s="99">
        <v>9868.0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644</v>
      </c>
      <c r="D29" s="99">
        <v>0.0</v>
      </c>
      <c r="E29" s="99">
        <v>644.0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518803</v>
      </c>
      <c r="D31" s="99">
        <v>369457.0</v>
      </c>
      <c r="E31" s="99">
        <v>127947.0</v>
      </c>
      <c r="F31" s="99">
        <v>21399.0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137</v>
      </c>
      <c r="C34" s="98">
        <f t="shared" si="1"/>
        <v>93322</v>
      </c>
      <c r="D34" s="99">
        <v>71065.0</v>
      </c>
      <c r="E34" s="99">
        <v>11954.0</v>
      </c>
      <c r="F34" s="99">
        <v>10303.0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79481</v>
      </c>
      <c r="D35" s="99">
        <v>52315.0</v>
      </c>
      <c r="E35" s="99">
        <v>23597.0</v>
      </c>
      <c r="F35" s="99">
        <v>3569.0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33935</v>
      </c>
      <c r="D36" s="99">
        <v>23389.0</v>
      </c>
      <c r="E36" s="99">
        <v>9295.0</v>
      </c>
      <c r="F36" s="99">
        <v>1251.0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0</v>
      </c>
      <c r="D37" s="99">
        <v>948090.0</v>
      </c>
      <c r="E37" s="99">
        <v>-948090.0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40824022</v>
      </c>
      <c r="D40" s="103">
        <f t="shared" si="2"/>
        <v>32484832</v>
      </c>
      <c r="E40" s="103">
        <f t="shared" si="2"/>
        <v>6649383</v>
      </c>
      <c r="F40" s="103">
        <f t="shared" si="2"/>
        <v>1689807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NEW AMERICA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1.6897453E7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1396998.0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2.2619395E7</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393899.0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626356.0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7856608.0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4420640.0</v>
      </c>
      <c r="E12" s="108">
        <f>D11-D12</f>
        <v>3435968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2.2731276E7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1.9924824E7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88026169</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2751427.0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16667.0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2.8833355E7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31601449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1.2670306E7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4.3754414E7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56424720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88026169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