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<sst xmlns="http://schemas.openxmlformats.org/spreadsheetml/2006/main" count="872" uniqueCount="255">
  <si>
    <t>PANORAMA GLOBAL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</si>
  <si>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</si>
  <si>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</si>
  <si>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</si>
  <si>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</si>
  <si>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</si>
  <si>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</si>
  <si>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</si>
  <si>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</si>
  <si>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</si>
  <si>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</si>
  <si>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</si>
  <si>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</si>
  <si>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</si>
  <si>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</si>
  <si>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</si>
  <si>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</si>
  <si>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</si>
  <si>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</si>
  <si>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</si>
  <si>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</si>
  <si>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</si>
  <si>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</si>
  <si>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</si>
  <si>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</si>
  <si>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</si>
  <si>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</si>
  <si>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</si>
  <si>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</si>
  <si>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</si>
  <si>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</si>
  <si>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</si>
  <si>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</si>
  <si>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</si>
  <si>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</si>
  <si>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</si>
  <si>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</si>
  <si>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</si>
  <si>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</si>
  <si>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</si>
  <si>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</si>
  <si>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</si>
  <si>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</si>
  <si>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</si>
  <si>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</si>
  <si>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</si>
  <si>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</si>
  <si>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</si>
  <si>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</si>
  <si>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</si>
  <si>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</si>
  <si>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</si>
  <si>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</si>
  <si>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</si>
  <si>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</si>
  <si>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</si>
  <si>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</si>
  <si>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</si>
  <si>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</si>
  <si>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</si>
  <si>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</si>
  <si>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</si>
  <si>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</si>
  <si>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</si>
  <si>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</si>
  <si>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</si>
  <si>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</si>
  <si>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</si>
  <si>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</si>
  <si>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</si>
  <si>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</si>
  <si>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</si>
  <si>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</si>
  <si>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</si>
  <si>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</si>
  <si>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</si>
  <si>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</si>
  <si>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</si>
  <si>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</si>
  <si>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</si>
  <si>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</si>
  <si>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</si>
  <si>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</si>
  <si>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</si>
  <si>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</si>
  <si>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</si>
  <si>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</si>
  <si>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</si>
  <si>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</si>
  <si>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</si>
  <si>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</si>
  <si>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</si>
  <si>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</si>
  <si>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</si>
  <si>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</si>
  <si>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</si>
  <si>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REIMBURSED EXPENSES</t>
  </si>
  <si>
    <t>OTHER 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</si>
  <si>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</si>
  <si>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</si>
  <si>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</si>
  <si>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</si>
  <si>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</si>
  <si>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</si>
  <si>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</si>
  <si>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</si>
  <si>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</si>
  <si>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</si>
  <si>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</si>
  <si>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</si>
  <si>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</si>
  <si>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</si>
  <si>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</si>
  <si>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</si>
  <si>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</si>
  <si>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</si>
  <si>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</si>
  <si>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</si>
  <si>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</si>
  <si>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</si>
  <si>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</si>
  <si>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</si>
  <si>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</si>
  <si>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</si>
  <si>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</si>
  <si>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</si>
  <si>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</si>
  <si>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</si>
  <si>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</si>
  <si>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</si>
  <si>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</si>
  <si>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</si>
  <si>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</si>
  <si>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</si>
  <si>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</si>
  <si>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CONVENING EVENTS</t>
  </si>
  <si>
    <t>DEVELOPMENT &amp; EMPLOYEE</t>
  </si>
  <si>
    <t>HUMAN RESOURCES</t>
  </si>
  <si>
    <t>GRANTS RETURNED</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</si>
  <si>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</si>
  <si>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</si>
  <si>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</si>
  <si>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</si>
  <si>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</si>
  <si>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</si>
  <si>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</si>
  <si>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</si>
  <si>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</si>
  <si>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</si>
  <si>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</si>
  <si>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</si>
  <si>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</si>
  <si>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</si>
  <si>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</si>
  <si>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</si>
  <si>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</si>
  <si>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</si>
  <si>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</si>
  <si>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</si>
  <si>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</si>
  <si>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</si>
  <si>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</si>
  <si>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</si>
  <si>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</si>
  <si>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</si>
  <si>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</si>
  <si>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</si>
  <si>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</si>
  <si>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</si>
  <si>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</si>
  <si>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</si>
  <si>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</si>
  <si>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</si>
  <si>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</si>
  <si>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</si>
  <si>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</si>
  <si>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</si>
  <si>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</si>
  <si>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</si>
  <si>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</si>
  <si>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</si>
  <si>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</si>
  <si>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</si>
  <si>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</si>
  <si>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</si>
  <si>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</si>
  <si>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</si>
  <si>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</si>
  <si>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</si>
  <si>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</si>
  <si>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</si>
  <si>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</si>
  <si>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</si>
  <si>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</si>
  <si>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</si>
  <si>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</si>
  <si>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</si>
  <si>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</si>
  <si>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</si>
  <si>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</si>
  <si>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</si>
  <si>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</si>
  <si>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</si>
  <si>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</si>
  <si>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</si>
  <si>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</si>
  <si>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</si>
  <si>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</si>
  <si>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</si>
  <si>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</si>
  <si>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</si>
  <si>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</si>
  <si>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</si>
  <si>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</si>
  <si>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</si>
  <si>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</si>
  <si>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</si>
  <si>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</si>
  <si>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</si>
  <si>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</si>
  <si>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</si>
  <si>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</si>
  <si>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</si>
  <si>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</si>
  <si>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</si>
  <si>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</si>
  <si>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</si>
  <si>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</si>
  <si>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</si>
  <si>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</si>
  <si>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</si>
  <si>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</si>
  <si>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</si>
  <si>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</si>
  <si>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</si>
  <si>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</si>
  <si>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</si>
  <si>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</si>
  <si>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</si>
  <si>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</si>
  <si>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GRANT REFUND</t>
  </si>
  <si>
    <t>DEVELOPMENT AND EMPLOYE</t>
  </si>
  <si>
    <t>EQUIPMENT RENTAL</t>
  </si>
  <si>
    <t>TAXES AND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</si>
  <si>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</si>
  <si>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</si>
  <si>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 INCOME</t>
  </si>
  <si>
    <t xml:space="preserve"> DEVELOPMENT AND EMPLOYE</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</si>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</sst>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PANORAMA GLOBAL</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46095991</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46095991</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3841332.583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33476900</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8.714918397</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-11322955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46095991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3841332.583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-2.947663279</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46095991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3841332.583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8.714918397</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43746967</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45933475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0.9523983761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10947804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1938862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12886666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46095991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0.279561535</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1073920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10947804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0.09809455851</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244</v>
      </c>
      <c r="D41" s="75">
        <f>'Expenses 2023'!D40</f>
        <v>38961599</v>
      </c>
      <c r="E41" s="164">
        <f t="shared" ref="E41:E44" si="1">D41/$D$44</f>
        <v>0.8452274949</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6993359</v>
      </c>
      <c r="E42" s="164">
        <f t="shared" si="1"/>
        <v>0.1517129548</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141033</v>
      </c>
      <c r="E43" s="164">
        <f t="shared" si="1"/>
        <v>0.003059550233</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46095991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44152373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141033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313.0641268</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50445942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2316545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21.77637041</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2094325</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50646704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0.04135165439</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PANORAMA GLOBAL</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279059.0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1127517.0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6.028058E7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172817.0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61687156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1615965.0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245</v>
      </c>
      <c r="D26" s="50">
        <v>143083.0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142204.0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879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879</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155882.0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246</v>
      </c>
      <c r="D40" s="74"/>
      <c r="E40" s="48">
        <v>36182.0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192064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63496064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PANORAMA GLOBAL</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19480795</v>
      </c>
      <c r="D3" s="99">
        <v>1.9480795E7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4270764</v>
      </c>
      <c r="D5" s="99">
        <v>4270764.0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713745</v>
      </c>
      <c r="D7" s="99">
        <v>0.0</v>
      </c>
      <c r="E7" s="99">
        <v>713745.0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10871365</v>
      </c>
      <c r="D9" s="99">
        <v>7636658.0</v>
      </c>
      <c r="E9" s="99">
        <v>3234707.0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342901</v>
      </c>
      <c r="D10" s="99">
        <v>166305.0</v>
      </c>
      <c r="E10" s="99">
        <v>176596.0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805526</v>
      </c>
      <c r="D11" s="99">
        <v>316189.0</v>
      </c>
      <c r="E11" s="99">
        <v>489337.0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895390</v>
      </c>
      <c r="D12" s="99">
        <v>435411.0</v>
      </c>
      <c r="E12" s="99">
        <v>459979.0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425791</v>
      </c>
      <c r="D15" s="99">
        <v>345083.0</v>
      </c>
      <c r="E15" s="99">
        <v>80708.0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95251</v>
      </c>
      <c r="D16" s="99">
        <v>0.0</v>
      </c>
      <c r="E16" s="99">
        <v>95251.0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9100</v>
      </c>
      <c r="D17" s="99">
        <v>9100.0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199970</v>
      </c>
      <c r="D18" s="99">
        <v>0.0</v>
      </c>
      <c r="E18" s="99">
        <v>0.0</v>
      </c>
      <c r="F18" s="99">
        <v>199970.0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14157202</v>
      </c>
      <c r="D20" s="99">
        <v>1.3945903E7</v>
      </c>
      <c r="E20" s="99">
        <v>211299.0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348912</v>
      </c>
      <c r="D21" s="99">
        <v>327952.0</v>
      </c>
      <c r="E21" s="99">
        <v>20960.0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533166</v>
      </c>
      <c r="D22" s="99">
        <v>239206.0</v>
      </c>
      <c r="E22" s="99">
        <v>293960.0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146961</v>
      </c>
      <c r="D23" s="99">
        <v>57016.0</v>
      </c>
      <c r="E23" s="99">
        <v>89945.0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142248</v>
      </c>
      <c r="D25" s="99">
        <v>41329.0</v>
      </c>
      <c r="E25" s="99">
        <v>100919.0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1119774</v>
      </c>
      <c r="D26" s="99">
        <v>1100358.0</v>
      </c>
      <c r="E26" s="99">
        <v>19416.0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83640</v>
      </c>
      <c r="D28" s="99">
        <v>78441.0</v>
      </c>
      <c r="E28" s="99">
        <v>5199.0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70621</v>
      </c>
      <c r="D29" s="99">
        <v>0.0</v>
      </c>
      <c r="E29" s="99">
        <v>70621.0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15476</v>
      </c>
      <c r="D32" s="99">
        <v>15000.0</v>
      </c>
      <c r="E32" s="99">
        <v>476.0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512277</v>
      </c>
      <c r="D34" s="99">
        <v>493486.0</v>
      </c>
      <c r="E34" s="99">
        <v>18791.0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66037</v>
      </c>
      <c r="D35" s="99">
        <v>27240.0</v>
      </c>
      <c r="E35" s="99">
        <v>38797.0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247</v>
      </c>
      <c r="C36" s="98">
        <f t="shared" si="1"/>
        <v>56942</v>
      </c>
      <c r="D36" s="99">
        <v>33830.0</v>
      </c>
      <c r="E36" s="99">
        <v>23112.0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52521</v>
      </c>
      <c r="D37" s="99">
        <v>52521.0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127073</v>
      </c>
      <c r="D38" s="99">
        <v>67628.0</v>
      </c>
      <c r="E38" s="99">
        <v>59445.0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55543448</v>
      </c>
      <c r="D40" s="103">
        <f t="shared" si="2"/>
        <v>49140215</v>
      </c>
      <c r="E40" s="103">
        <f t="shared" si="2"/>
        <v>6203263</v>
      </c>
      <c r="F40" s="103">
        <f t="shared" si="2"/>
        <v>199970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PANORAMA GLOBAL</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935583.0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3.7959579E7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2.7860752E7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377504.0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155033.0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241886.0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67530337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2351395.0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750188.0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8300000.0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2121888.0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86763.0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13610234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-618272.0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5.4538375E7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53920103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67530337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PANORAMA GLOBAL</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55543448</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55543448</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4628620.667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38895162</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8.403186349</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-618272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55543448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4628620.667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-0.133575863</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55543448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4628620.667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8.403186349</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60280580</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63496064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0.9493593178</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11585110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2043817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13628927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55543448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0.2453741619</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1148427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11585110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0.09912957236</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248</v>
      </c>
      <c r="D41" s="75">
        <f>'Expenses 2024'!D40</f>
        <v>49140215</v>
      </c>
      <c r="E41" s="164">
        <f t="shared" ref="E41:E44" si="1">D41/$D$44</f>
        <v>0.8847166816</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6203263</v>
      </c>
      <c r="E42" s="164">
        <f t="shared" si="1"/>
        <v>0.1116830738</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199970</v>
      </c>
      <c r="E43" s="164">
        <f t="shared" si="1"/>
        <v>0.003600244623</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55543448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61687156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199970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308.4820523</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67288451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11401583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5.901676197</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2121888</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67530337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0.0314212559</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PANORAMA GLOBAL</v>
      </c>
      <c r="B1" s="2" t="s">
        <v>249</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8"/>
      <c r="B5" s="49"/>
      <c r="C5" s="147" t="s">
        <v>182</v>
      </c>
      <c r="D5" s="176">
        <f>'Ratios 2022'!D8</f>
        <v>9.059475392</v>
      </c>
      <c r="E5" s="176">
        <f>'Ratios 2023'!D8</f>
        <v>8.714918397</v>
      </c>
      <c r="F5" s="176">
        <f>'Ratios 2024'!D8</f>
        <v>8.403186349</v>
      </c>
      <c r="G5" s="176">
        <f>average(D5:F5)</f>
        <v>8.725860046</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8"/>
      <c r="B10" s="49"/>
      <c r="C10" s="147" t="s">
        <v>190</v>
      </c>
      <c r="D10" s="148">
        <f>'Ratios 2022'!D14</f>
        <v>-0.1885633566</v>
      </c>
      <c r="E10" s="148">
        <f>'Ratios 2023'!D14</f>
        <v>-2.947663279</v>
      </c>
      <c r="F10" s="148">
        <f>'Ratios 2024'!D14</f>
        <v>-0.133575863</v>
      </c>
      <c r="G10" s="176">
        <f>average(D10:F10)</f>
        <v>-1.089934166</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0</v>
      </c>
      <c r="E15" s="179">
        <f>'Ratios 2023'!D20</f>
        <v>0</v>
      </c>
      <c r="F15" s="179">
        <f>'Ratios 2024'!D20</f>
        <v>0</v>
      </c>
      <c r="G15" s="176">
        <f>average(D15:F15)</f>
        <v>0</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0.9565227307</v>
      </c>
      <c r="E20" s="162">
        <f>'Ratios 2023'!D26</f>
        <v>0.9523983761</v>
      </c>
      <c r="F20" s="162">
        <f>'Ratios 2024'!D26</f>
        <v>0.9493593178</v>
      </c>
      <c r="G20" s="180">
        <f>average(D20:F20)</f>
        <v>0.9527601415</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0.2133362798</v>
      </c>
      <c r="E25" s="162">
        <f>'Ratios 2023'!D33</f>
        <v>0.279561535</v>
      </c>
      <c r="F25" s="162">
        <f>'Ratios 2024'!D33</f>
        <v>0.2453741619</v>
      </c>
      <c r="G25" s="180">
        <f>average(D25:F25)</f>
        <v>0.2460906589</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0.04300718805</v>
      </c>
      <c r="E30" s="162">
        <f>'Ratios 2023'!D38</f>
        <v>0.09809455851</v>
      </c>
      <c r="F30" s="162">
        <f>'Ratios 2024'!D38</f>
        <v>0.09912957236</v>
      </c>
      <c r="G30" s="180">
        <f>average(D30:F30)</f>
        <v>0.08007710631</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8"/>
      <c r="B35" s="49"/>
      <c r="C35" s="147" t="s">
        <v>254</v>
      </c>
      <c r="D35" s="162">
        <f>'Ratios 2022'!E41</f>
        <v>0.8565438571</v>
      </c>
      <c r="E35" s="162">
        <f>'Ratios 2023'!E41</f>
        <v>0.8452274949</v>
      </c>
      <c r="F35" s="162">
        <f>'Ratios 2024'!E41</f>
        <v>0.8847166816</v>
      </c>
      <c r="G35" s="180">
        <f t="shared" ref="G35:G37" si="1">average(D35:F35)</f>
        <v>0.8621626779</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0.138622071</v>
      </c>
      <c r="E36" s="162">
        <f>'Ratios 2023'!E42</f>
        <v>0.1517129548</v>
      </c>
      <c r="F36" s="162">
        <f>'Ratios 2024'!E42</f>
        <v>0.1116830738</v>
      </c>
      <c r="G36" s="180">
        <f t="shared" si="1"/>
        <v>0.1340060332</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0.004834071908</v>
      </c>
      <c r="E37" s="162">
        <f>'Ratios 2023'!E43</f>
        <v>0.003059550233</v>
      </c>
      <c r="F37" s="162">
        <f>'Ratios 2024'!E43</f>
        <v>0.003600244623</v>
      </c>
      <c r="G37" s="180">
        <f t="shared" si="1"/>
        <v>0.003831288921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233.9024326</v>
      </c>
      <c r="E42" s="165">
        <f>'Ratios 2023'!D49</f>
        <v>313.0641268</v>
      </c>
      <c r="F42" s="165">
        <f>'Ratios 2024'!D49</f>
        <v>308.4820523</v>
      </c>
      <c r="G42" s="182">
        <f>average(D42:F42)</f>
        <v>285.1495373</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28.83283133</v>
      </c>
      <c r="E47" s="148">
        <f>'Ratios 2023'!D54</f>
        <v>21.77637041</v>
      </c>
      <c r="F47" s="148">
        <f>'Ratios 2024'!D54</f>
        <v>5.901676197</v>
      </c>
      <c r="G47" s="176">
        <f>average(D47:F47)</f>
        <v>18.83695931</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0.04056938916</v>
      </c>
      <c r="E52" s="183">
        <f>'Ratios 2023'!D59</f>
        <v>0.04135165439</v>
      </c>
      <c r="F52" s="183">
        <f>'Ratios 2024'!D59</f>
        <v>0.0314212559</v>
      </c>
      <c r="G52" s="184">
        <f>average(D52:F52)</f>
        <v>0.03778076648</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PANORAMA GLOBAL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PANORAMA GLOBAL</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1544000.0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4.0474233E7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512626.0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42018233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87700.0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325167.0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340489.0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-15322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-15322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207462.0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97</v>
      </c>
      <c r="D40" s="74"/>
      <c r="E40" s="48">
        <v>15854.0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223316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42313927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PANORAMA GLOBAL</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9695200</v>
      </c>
      <c r="D3" s="99">
        <v>9695200.0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2212211</v>
      </c>
      <c r="D5" s="99">
        <v>2212211.0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688249</v>
      </c>
      <c r="D7" s="99">
        <v>47181.0</v>
      </c>
      <c r="E7" s="99">
        <v>641068.0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6394474</v>
      </c>
      <c r="D9" s="99">
        <v>3488176.0</v>
      </c>
      <c r="E9" s="99">
        <v>2906298.0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187419</v>
      </c>
      <c r="D10" s="99">
        <v>102390.0</v>
      </c>
      <c r="E10" s="99">
        <v>85029.0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117189</v>
      </c>
      <c r="D11" s="99">
        <v>90176.0</v>
      </c>
      <c r="E11" s="99">
        <v>27013.0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540505</v>
      </c>
      <c r="D12" s="99">
        <v>272759.0</v>
      </c>
      <c r="E12" s="99">
        <v>267746.0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29474</v>
      </c>
      <c r="D14" s="99">
        <v>29474.0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44285</v>
      </c>
      <c r="D15" s="99">
        <v>13165.0</v>
      </c>
      <c r="E15" s="99">
        <v>31120.0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53415</v>
      </c>
      <c r="D16" s="99">
        <v>0.0</v>
      </c>
      <c r="E16" s="99">
        <v>53415.0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44071</v>
      </c>
      <c r="D17" s="99">
        <v>44071.0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179640</v>
      </c>
      <c r="D18" s="99">
        <v>0.0</v>
      </c>
      <c r="E18" s="99">
        <v>0.0</v>
      </c>
      <c r="F18" s="99">
        <v>179640.0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14750333</v>
      </c>
      <c r="D20" s="99">
        <v>1.4489263E7</v>
      </c>
      <c r="E20" s="99">
        <v>261070.0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410496</v>
      </c>
      <c r="D21" s="99">
        <v>287404.0</v>
      </c>
      <c r="E21" s="99">
        <v>123092.0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521004</v>
      </c>
      <c r="D22" s="99">
        <v>262200.0</v>
      </c>
      <c r="E22" s="99">
        <v>258804.0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96268</v>
      </c>
      <c r="D23" s="99">
        <v>27674.0</v>
      </c>
      <c r="E23" s="99">
        <v>68594.0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119441</v>
      </c>
      <c r="D25" s="99">
        <v>2920.0</v>
      </c>
      <c r="E25" s="99">
        <v>116521.0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934463</v>
      </c>
      <c r="D26" s="99">
        <v>829894.0</v>
      </c>
      <c r="E26" s="99">
        <v>104569.0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60171</v>
      </c>
      <c r="D28" s="99">
        <v>40594.0</v>
      </c>
      <c r="E28" s="99">
        <v>19577.0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39076</v>
      </c>
      <c r="D29" s="99">
        <v>0.0</v>
      </c>
      <c r="E29" s="99">
        <v>39076.0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30032</v>
      </c>
      <c r="D32" s="99">
        <v>793.0</v>
      </c>
      <c r="E32" s="99">
        <v>29239.0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198163</v>
      </c>
      <c r="D34" s="99">
        <v>190853.0</v>
      </c>
      <c r="E34" s="99">
        <v>7310.0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88937</v>
      </c>
      <c r="D35" s="99">
        <v>51933.0</v>
      </c>
      <c r="E35" s="99">
        <v>37004.0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70914</v>
      </c>
      <c r="D36" s="99">
        <v>18094.0</v>
      </c>
      <c r="E36" s="99">
        <v>52820.0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-387019</v>
      </c>
      <c r="D37" s="99">
        <v>-387019.0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42807</v>
      </c>
      <c r="D38" s="99">
        <v>20807.0</v>
      </c>
      <c r="E38" s="99">
        <v>22000.0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37161218</v>
      </c>
      <c r="D40" s="103">
        <f t="shared" si="2"/>
        <v>31830213</v>
      </c>
      <c r="E40" s="103">
        <f t="shared" si="2"/>
        <v>5151365</v>
      </c>
      <c r="F40" s="103">
        <f t="shared" si="2"/>
        <v>179640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PANORAMA GLOBAL</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1480565.0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2.657453E7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2.1645216E7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117050.0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171099.0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272982.0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50261442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1231767.0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501967.0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2039076.0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274458.0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4047268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-583937.0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4.6798111E7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46214174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50261442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PANORAMA GLOBAL</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37161218</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37161218</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3096768.167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28055095</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9.059475392</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-583937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37161218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3096768.167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-0.1885633566</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37161218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3096768.167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9.059475392</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40474233</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42313927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0.9565227307</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7082723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845113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7927836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37161218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0.2133362798</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304608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7082723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0.04300718805</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31830213</v>
      </c>
      <c r="E41" s="164">
        <f t="shared" ref="E41:E44" si="1">D41/$D$44</f>
        <v>0.8565438571</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5151365</v>
      </c>
      <c r="E42" s="164">
        <f t="shared" si="1"/>
        <v>0.138622071</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179640</v>
      </c>
      <c r="E43" s="164">
        <f t="shared" si="1"/>
        <v>0.004834071908</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37161218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42018233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179640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233.9024326</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49988460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1733734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28.83283133</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2039076</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50261442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0.04056938916</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PANORAMA GLOBAL</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316339.0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89067.0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4.3746967E7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44152373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1260664.0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124231.0</v>
      </c>
      <c r="E26" s="50">
        <v>172000.0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124387.0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-156</v>
      </c>
      <c r="E28" s="75">
        <f t="shared" si="2"/>
        <v>172000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171844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193848.0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240</v>
      </c>
      <c r="D40" s="74"/>
      <c r="E40" s="48">
        <v>154746.0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348594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45933475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PANORAMA GLOBAL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11248868</v>
      </c>
      <c r="D3" s="99">
        <v>1.1248868E7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3141325</v>
      </c>
      <c r="D5" s="99">
        <v>3141325.0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633079</v>
      </c>
      <c r="D7" s="99">
        <v>82970.0</v>
      </c>
      <c r="E7" s="99">
        <v>550109.0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10314725</v>
      </c>
      <c r="D9" s="99">
        <v>6152542.0</v>
      </c>
      <c r="E9" s="99">
        <v>4162183.0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303167</v>
      </c>
      <c r="D10" s="99">
        <v>171903.0</v>
      </c>
      <c r="E10" s="99">
        <v>131264.0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770753</v>
      </c>
      <c r="D11" s="99">
        <v>356905.0</v>
      </c>
      <c r="E11" s="99">
        <v>413848.0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864942</v>
      </c>
      <c r="D12" s="99">
        <v>459577.0</v>
      </c>
      <c r="E12" s="99">
        <v>405365.0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8000</v>
      </c>
      <c r="D14" s="99">
        <v>8000.0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59570</v>
      </c>
      <c r="D15" s="99">
        <v>10241.0</v>
      </c>
      <c r="E15" s="99">
        <v>49329.0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22109</v>
      </c>
      <c r="D16" s="99">
        <v>0.0</v>
      </c>
      <c r="E16" s="99">
        <v>22109.0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1568</v>
      </c>
      <c r="D17" s="99">
        <v>1568.0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141033</v>
      </c>
      <c r="D18" s="99">
        <v>0.0</v>
      </c>
      <c r="E18" s="99">
        <v>0.0</v>
      </c>
      <c r="F18" s="99">
        <v>141033.0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14898929</v>
      </c>
      <c r="D20" s="99">
        <v>1.4711767E7</v>
      </c>
      <c r="E20" s="99">
        <v>187162.0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185725</v>
      </c>
      <c r="D21" s="99">
        <v>172391.0</v>
      </c>
      <c r="E21" s="99">
        <v>13334.0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652900</v>
      </c>
      <c r="D22" s="99">
        <v>304419.0</v>
      </c>
      <c r="E22" s="99">
        <v>348481.0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204308</v>
      </c>
      <c r="D23" s="99">
        <v>50774.0</v>
      </c>
      <c r="E23" s="99">
        <v>153534.0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155320</v>
      </c>
      <c r="D25" s="99">
        <v>32609.0</v>
      </c>
      <c r="E25" s="99">
        <v>122711.0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1647844</v>
      </c>
      <c r="D26" s="99">
        <v>1474822.0</v>
      </c>
      <c r="E26" s="99">
        <v>173022.0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71515</v>
      </c>
      <c r="D28" s="99">
        <v>54625.0</v>
      </c>
      <c r="E28" s="99">
        <v>16890.0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55249</v>
      </c>
      <c r="D29" s="99">
        <v>0.0</v>
      </c>
      <c r="E29" s="99">
        <v>55249.0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12924</v>
      </c>
      <c r="D32" s="99">
        <v>248.0</v>
      </c>
      <c r="E32" s="99">
        <v>12676.0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468955</v>
      </c>
      <c r="D34" s="99">
        <v>430937.0</v>
      </c>
      <c r="E34" s="99">
        <v>38018.0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66048</v>
      </c>
      <c r="D35" s="99">
        <v>36151.0</v>
      </c>
      <c r="E35" s="99">
        <v>29897.0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60124</v>
      </c>
      <c r="D36" s="99">
        <v>34005.0</v>
      </c>
      <c r="E36" s="99">
        <v>26119.0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243</v>
      </c>
      <c r="C37" s="98">
        <f t="shared" si="1"/>
        <v>47589</v>
      </c>
      <c r="D37" s="99">
        <v>9270.0</v>
      </c>
      <c r="E37" s="99">
        <v>38319.0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59422</v>
      </c>
      <c r="D38" s="99">
        <v>15682.0</v>
      </c>
      <c r="E38" s="99">
        <v>43740.0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46095991</v>
      </c>
      <c r="D40" s="103">
        <f t="shared" si="2"/>
        <v>38961599</v>
      </c>
      <c r="E40" s="103">
        <f t="shared" si="2"/>
        <v>6993359</v>
      </c>
      <c r="F40" s="103">
        <f t="shared" si="2"/>
        <v>141033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PANORAMA GLOBAL</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1650556.0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3.1826344E7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1.605119E7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797351.0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120501.0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200762.0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50646704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1855426.0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461119.0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2094325.0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184176.0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4595046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-1.1322955E7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5.7374613E7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46051658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50646704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