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<sst xmlns="http://schemas.openxmlformats.org/spreadsheetml/2006/main" count="865" uniqueCount="250">
  <si>
    <t>BEHIND THE BOOK</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</si>
  <si>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</si>
  <si>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</si>
  <si>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</si>
  <si>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</si>
  <si>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</si>
  <si>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</si>
  <si>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</si>
  <si>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</si>
  <si>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</si>
  <si>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</si>
  <si>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</si>
  <si>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</si>
  <si>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</si>
  <si>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</si>
  <si>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</si>
  <si>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</si>
  <si>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</si>
  <si>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</si>
  <si>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</si>
  <si>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</si>
  <si>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</si>
  <si>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</si>
  <si>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</si>
  <si>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</si>
  <si>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</si>
  <si>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</si>
  <si>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</si>
  <si>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</si>
  <si>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</si>
  <si>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</si>
  <si>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</si>
  <si>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</si>
  <si>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</si>
  <si>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</si>
  <si>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</si>
  <si>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</si>
  <si>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</si>
  <si>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</si>
  <si>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</si>
  <si>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</si>
  <si>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</si>
  <si>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</si>
  <si>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</si>
  <si>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</si>
  <si>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</si>
  <si>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</si>
  <si>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</si>
  <si>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</si>
  <si>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</si>
  <si>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</si>
  <si>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</si>
  <si>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</si>
  <si>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</si>
  <si>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</si>
  <si>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</si>
  <si>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</si>
  <si>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</si>
  <si>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</si>
  <si>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</si>
  <si>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</si>
  <si>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</si>
  <si>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</si>
  <si>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</si>
  <si>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</si>
  <si>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</si>
  <si>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</si>
  <si>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</si>
  <si>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</si>
  <si>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</si>
  <si>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</si>
  <si>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</si>
  <si>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</si>
  <si>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</si>
  <si>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</si>
  <si>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</si>
  <si>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</si>
  <si>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</si>
  <si>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</si>
  <si>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</si>
  <si>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</si>
  <si>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</si>
  <si>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</si>
  <si>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</si>
  <si>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</si>
  <si>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</si>
  <si>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</si>
  <si>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</si>
  <si>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</si>
  <si>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</si>
  <si>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</si>
  <si>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</si>
  <si>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</si>
  <si>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</si>
  <si>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</si>
  <si>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</si>
  <si>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</si>
  <si>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</si>
  <si>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</si>
  <si>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</si>
  <si>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</si>
  <si>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</si>
  <si>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</si>
  <si>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</si>
  <si>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</si>
  <si>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</si>
  <si>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</si>
  <si>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</si>
  <si>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</si>
  <si>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</si>
  <si>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</si>
  <si>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</si>
  <si>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</si>
  <si>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</si>
  <si>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</si>
  <si>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</si>
  <si>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</si>
  <si>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</si>
  <si>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</si>
  <si>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</si>
  <si>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</si>
  <si>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</si>
  <si>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</si>
  <si>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</si>
  <si>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</si>
  <si>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</si>
  <si>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</si>
  <si>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</si>
  <si>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</si>
  <si>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</si>
  <si>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</si>
  <si>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</si>
  <si>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</si>
  <si>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</si>
  <si>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EDUCATIONAL PROGRAM EXP</t>
  </si>
  <si>
    <t>DUES AND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</si>
  <si>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</si>
  <si>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</si>
  <si>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</si>
  <si>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</si>
  <si>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</si>
  <si>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</si>
  <si>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</si>
  <si>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</si>
  <si>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</si>
  <si>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</si>
  <si>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</si>
  <si>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</si>
  <si>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</si>
  <si>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</si>
  <si>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</si>
  <si>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</si>
  <si>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</si>
  <si>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</si>
  <si>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</si>
  <si>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</si>
  <si>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</si>
  <si>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</si>
  <si>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</si>
  <si>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</si>
  <si>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</si>
  <si>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</si>
  <si>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</si>
  <si>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</si>
  <si>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</si>
  <si>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</si>
  <si>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</si>
  <si>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</si>
  <si>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</si>
  <si>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</si>
  <si>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</si>
  <si>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</si>
  <si>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</si>
  <si>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</si>
  <si>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</si>
  <si>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</si>
  <si>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</si>
  <si>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</si>
  <si>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</si>
  <si>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</si>
  <si>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</si>
  <si>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</si>
  <si>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</si>
  <si>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</si>
  <si>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</si>
  <si>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</si>
  <si>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</si>
  <si>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</si>
  <si>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</si>
  <si>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</si>
  <si>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</si>
  <si>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</si>
  <si>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</si>
  <si>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</si>
  <si>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</si>
  <si>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</si>
  <si>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</si>
  <si>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</si>
  <si>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</si>
  <si>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</si>
  <si>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</si>
  <si>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</si>
  <si>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</si>
  <si>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</si>
  <si>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</si>
  <si>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</si>
  <si>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</si>
  <si>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</si>
  <si>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</si>
  <si>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</si>
  <si>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</si>
  <si>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</si>
  <si>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</si>
  <si>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</si>
  <si>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</si>
  <si>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</si>
  <si>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</si>
  <si>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</si>
  <si>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</si>
  <si>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</si>
  <si>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</si>
  <si>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</si>
  <si>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</si>
  <si>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</si>
  <si>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</si>
  <si>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</si>
  <si>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</si>
  <si>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</si>
  <si>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</si>
  <si>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</si>
  <si>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</si>
  <si>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</si>
  <si>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</si>
  <si>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</si>
  <si>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</si>
  <si>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</si>
  <si>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</si>
  <si>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EDUCATIONAL PROGRAM EXP</t>
  </si>
  <si>
    <t>HONORARIUMS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</si>
  <si>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</si>
  <si>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</si>
  <si>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MISCELLANEOUS</t>
  </si>
  <si>
    <t xml:space="preserve"> DUES AND SUBSCRIPTIONS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</si>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</sst>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BEHIND THE BOOK</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2023'!C40</f>
        <v>1464492</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2023'!C31</f>
        <v>4169</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1460323</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121693.5833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2023'!E2+'Balance Sheet 2023'!E3</f>
        <v>153366</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1.260263654</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2023'!E30</f>
        <v>169493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2023'!C40</f>
        <v>1464492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122041</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1.388820151</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2023'!C40</f>
        <v>1464492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122041</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1.260263654</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2023'!E2:E7,'Revenues 2023'!F10:F15)</f>
        <v>839726</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2023'!F44</f>
        <v>1164144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0.7213248533</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2023'!C7:C9)</f>
        <v>842616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2023'!C10:C12)</f>
        <v>127376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969992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2023'!C40</f>
        <v>1464492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0.6623402518</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2023'!C10:C11)</f>
        <v>57280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2023'!C7:C9)</f>
        <v>842616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0.06797877088</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239</v>
      </c>
      <c r="D41" s="75">
        <f>'Expenses 2023'!D40</f>
        <v>1007835</v>
      </c>
      <c r="E41" s="164">
        <f t="shared" ref="E41:E44" si="1">D41/$D$44</f>
        <v>0.6881806114</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2023'!E40</f>
        <v>134891</v>
      </c>
      <c r="E42" s="164">
        <f t="shared" si="1"/>
        <v>0.09210770697</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2023'!F40</f>
        <v>321766</v>
      </c>
      <c r="E43" s="164">
        <f t="shared" si="1"/>
        <v>0.2197116816</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1464492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2023'!F9</f>
        <v>1135921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2023'!F40</f>
        <v>321766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3.530270445</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2023'!E2:E10)</f>
        <v>320985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2023'!E19:E22)</f>
        <v>28391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11.30587158</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2023'!E18</f>
        <v>549268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BEHIND THE BOOK</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187344.0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232192.0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679305.0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58528.0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1098841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45500.0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45500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26700.0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63753.0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63753.0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241</v>
      </c>
      <c r="D39" s="74"/>
      <c r="E39" s="48">
        <v>489.0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489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1171530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BEHIND THE BOOK</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146932</v>
      </c>
      <c r="D7" s="99">
        <v>73466.0</v>
      </c>
      <c r="E7" s="99">
        <v>36733.0</v>
      </c>
      <c r="F7" s="99">
        <v>36733.0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407852</v>
      </c>
      <c r="D9" s="99">
        <v>291085.0</v>
      </c>
      <c r="E9" s="99">
        <v>31146.0</v>
      </c>
      <c r="F9" s="99">
        <v>85621.0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29332</v>
      </c>
      <c r="D11" s="99">
        <v>20966.0</v>
      </c>
      <c r="E11" s="99">
        <v>2214.0</v>
      </c>
      <c r="F11" s="99">
        <v>6152.0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60528</v>
      </c>
      <c r="D12" s="99">
        <v>39949.0</v>
      </c>
      <c r="E12" s="99">
        <v>7263.0</v>
      </c>
      <c r="F12" s="99">
        <v>13316.0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108002</v>
      </c>
      <c r="D16" s="99">
        <v>29800.0</v>
      </c>
      <c r="E16" s="99">
        <v>48402.0</v>
      </c>
      <c r="F16" s="99">
        <v>29800.0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9000</v>
      </c>
      <c r="D17" s="99">
        <v>0.0</v>
      </c>
      <c r="E17" s="99">
        <v>0.0</v>
      </c>
      <c r="F17" s="99">
        <v>9000.0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21400</v>
      </c>
      <c r="D18" s="99">
        <v>0.0</v>
      </c>
      <c r="E18" s="99">
        <v>0.0</v>
      </c>
      <c r="F18" s="99">
        <v>21400.0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98052</v>
      </c>
      <c r="D20" s="99">
        <v>12750.0</v>
      </c>
      <c r="E20" s="99">
        <v>35423.0</v>
      </c>
      <c r="F20" s="99">
        <v>49879.0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2024</v>
      </c>
      <c r="D21" s="99">
        <v>1099.0</v>
      </c>
      <c r="E21" s="99">
        <v>425.0</v>
      </c>
      <c r="F21" s="99">
        <v>500.0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26216</v>
      </c>
      <c r="D22" s="99">
        <v>9009.0</v>
      </c>
      <c r="E22" s="99">
        <v>2464.0</v>
      </c>
      <c r="F22" s="99">
        <v>14743.0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24372</v>
      </c>
      <c r="D23" s="99">
        <v>14864.0</v>
      </c>
      <c r="E23" s="99">
        <v>2430.0</v>
      </c>
      <c r="F23" s="99">
        <v>7078.0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61679</v>
      </c>
      <c r="D25" s="99">
        <v>40708.0</v>
      </c>
      <c r="E25" s="99">
        <v>7402.0</v>
      </c>
      <c r="F25" s="99">
        <v>13569.0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3922</v>
      </c>
      <c r="D26" s="99">
        <v>3516.0</v>
      </c>
      <c r="E26" s="99">
        <v>152.0</v>
      </c>
      <c r="F26" s="99">
        <v>254.0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2585</v>
      </c>
      <c r="D31" s="99">
        <v>1706.0</v>
      </c>
      <c r="E31" s="99">
        <v>310.0</v>
      </c>
      <c r="F31" s="99">
        <v>569.0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5275</v>
      </c>
      <c r="D32" s="99">
        <v>3103.0</v>
      </c>
      <c r="E32" s="99">
        <v>1138.0</v>
      </c>
      <c r="F32" s="99">
        <v>1034.0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106601</v>
      </c>
      <c r="D34" s="99">
        <v>106601.0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33300</v>
      </c>
      <c r="D35" s="99">
        <v>33300.0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570</v>
      </c>
      <c r="D36" s="99">
        <v>335.0</v>
      </c>
      <c r="E36" s="99">
        <v>235.0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1147642</v>
      </c>
      <c r="D40" s="103">
        <f t="shared" si="2"/>
        <v>682257</v>
      </c>
      <c r="E40" s="103">
        <f t="shared" si="2"/>
        <v>175737</v>
      </c>
      <c r="F40" s="103">
        <f t="shared" si="2"/>
        <v>289648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BEHIND THE BOOK</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59441.0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179587.0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95687.0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5750.0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1515.0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37339.0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34661.0</v>
      </c>
      <c r="E12" s="108">
        <f>D11-D12</f>
        <v>2678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166737.0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511395</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22487.0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155014.0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177501</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212542.0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121352.0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333894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511395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BEHIND THE BOOK</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2024'!C40</f>
        <v>1147642</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2024'!C31</f>
        <v>2585</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1145057</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95421.41667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2024'!E2+'Balance Sheet 2024'!E3</f>
        <v>239028</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2.504972242</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2024'!E30</f>
        <v>212542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2024'!C40</f>
        <v>1147642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95636.83333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2.222386424</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2024'!C40</f>
        <v>1147642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95636.83333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2.504972242</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2024'!E2:E7,'Revenues 2024'!F10:F15)</f>
        <v>679305</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2024'!F44</f>
        <v>1171530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0.5798443062</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2024'!C7:C9)</f>
        <v>554784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2024'!C10:C12)</f>
        <v>89860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644644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2024'!C40</f>
        <v>1147642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0.5617117533</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2024'!C10:C11)</f>
        <v>29332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2024'!C7:C9)</f>
        <v>554784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0.05287102728</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243</v>
      </c>
      <c r="D41" s="75">
        <f>'Expenses 2024'!D40</f>
        <v>682257</v>
      </c>
      <c r="E41" s="164">
        <f t="shared" ref="E41:E44" si="1">D41/$D$44</f>
        <v>0.5944859111</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2024'!E40</f>
        <v>175737</v>
      </c>
      <c r="E42" s="164">
        <f t="shared" si="1"/>
        <v>0.1531287632</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2024'!F40</f>
        <v>289648</v>
      </c>
      <c r="E43" s="164">
        <f t="shared" si="1"/>
        <v>0.2523853257</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1147642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2024'!F9</f>
        <v>1098841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2024'!F40</f>
        <v>289648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3.793711678</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2024'!E2:E10)</f>
        <v>341980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2024'!E19:E22)</f>
        <v>22487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15.2078979</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2024'!E18</f>
        <v>511395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BEHIND THE BOOK</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179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179</v>
      </c>
      <c r="D5" s="176">
        <f>'Ratios 2022'!D8</f>
        <v>4.573845593</v>
      </c>
      <c r="E5" s="176">
        <f>'Ratios 2023'!D8</f>
        <v>1.260263654</v>
      </c>
      <c r="F5" s="176">
        <f>'Ratios 2024'!D8</f>
        <v>2.504972242</v>
      </c>
      <c r="G5" s="176">
        <f>average(D5:F5)</f>
        <v>2.77969383</v>
      </c>
      <c r="H5" s="149" t="s">
        <v>186</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187</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188</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187</v>
      </c>
      <c r="D10" s="148">
        <f>'Ratios 2022'!D14</f>
        <v>4.482779132</v>
      </c>
      <c r="E10" s="148">
        <f>'Ratios 2023'!D14</f>
        <v>1.388820151</v>
      </c>
      <c r="F10" s="148">
        <f>'Ratios 2024'!D14</f>
        <v>2.222386424</v>
      </c>
      <c r="G10" s="176">
        <f>average(D10:F10)</f>
        <v>2.697995235</v>
      </c>
      <c r="H10" s="149" t="s">
        <v>186</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195</v>
      </c>
      <c r="D15" s="179">
        <f>'Ratios 2022'!D20</f>
        <v>0</v>
      </c>
      <c r="E15" s="179">
        <f>'Ratios 2023'!D20</f>
        <v>0</v>
      </c>
      <c r="F15" s="179">
        <f>'Ratios 2024'!D20</f>
        <v>0</v>
      </c>
      <c r="G15" s="176">
        <f>average(D15:F15)</f>
        <v>0</v>
      </c>
      <c r="H15" s="149" t="s">
        <v>186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197</v>
      </c>
      <c r="D20" s="162">
        <f>'Ratios 2022'!D26</f>
        <v>0.5918691805</v>
      </c>
      <c r="E20" s="162">
        <f>'Ratios 2023'!D26</f>
        <v>0.7213248533</v>
      </c>
      <c r="F20" s="162">
        <f>'Ratios 2024'!D26</f>
        <v>0.5798443062</v>
      </c>
      <c r="G20" s="180">
        <f>average(D20:F20)</f>
        <v>0.63101278</v>
      </c>
      <c r="H20" s="149" t="s">
        <v>201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207</v>
      </c>
      <c r="D25" s="162">
        <f>'Ratios 2022'!D33</f>
        <v>0.630882742</v>
      </c>
      <c r="E25" s="162">
        <f>'Ratios 2023'!D33</f>
        <v>0.6623402518</v>
      </c>
      <c r="F25" s="162">
        <f>'Ratios 2024'!D33</f>
        <v>0.5617117533</v>
      </c>
      <c r="G25" s="180">
        <f>average(D25:F25)</f>
        <v>0.6183115823</v>
      </c>
      <c r="H25" s="149" t="s">
        <v>208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209</v>
      </c>
      <c r="D30" s="162">
        <f>'Ratios 2022'!D38</f>
        <v>0.04268829108</v>
      </c>
      <c r="E30" s="162">
        <f>'Ratios 2023'!D38</f>
        <v>0.06797877088</v>
      </c>
      <c r="F30" s="162">
        <f>'Ratios 2024'!D38</f>
        <v>0.05287102728</v>
      </c>
      <c r="G30" s="180">
        <f>average(D30:F30)</f>
        <v>0.05451269641</v>
      </c>
      <c r="H30" s="149" t="s">
        <v>212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0.629929006</v>
      </c>
      <c r="E35" s="162">
        <f>'Ratios 2023'!E41</f>
        <v>0.6881806114</v>
      </c>
      <c r="F35" s="162">
        <f>'Ratios 2024'!E41</f>
        <v>0.5944859111</v>
      </c>
      <c r="G35" s="180">
        <f t="shared" ref="G35:G37" si="1">average(D35:F35)</f>
        <v>0.6375318429</v>
      </c>
      <c r="H35" s="180"/>
      <c r="I35" s="43"/>
      <c r="J35" s="43"/>
      <c r="K35" s="43"/>
      <c r="L35" s="43"/>
      <c r="M35" s="43"/>
      <c r="N35" s="43"/>
      <c r="O35" s="43"/>
      <c r="P35" s="43"/>
      <c r="Q35" s="43"/>
      <c r="R35" s="43"/>
      <c r="S35" s="43"/>
      <c r="T35" s="43"/>
      <c r="U35" s="43"/>
      <c r="V35" s="43"/>
      <c r="W35" s="43"/>
      <c r="X35" s="43"/>
      <c r="Y35" s="43"/>
    </row>
    <row r="36">
      <c r="A36" s="138"/>
      <c r="B36" s="52"/>
      <c r="C36" s="147" t="s">
        <v>216</v>
      </c>
      <c r="D36" s="162">
        <f>'Ratios 2022'!E42</f>
        <v>0.1494326916</v>
      </c>
      <c r="E36" s="162">
        <f>'Ratios 2023'!E42</f>
        <v>0.09210770697</v>
      </c>
      <c r="F36" s="162">
        <f>'Ratios 2024'!E42</f>
        <v>0.1531287632</v>
      </c>
      <c r="G36" s="180">
        <f t="shared" si="1"/>
        <v>0.1315563872</v>
      </c>
      <c r="H36" s="180"/>
      <c r="I36" s="43"/>
      <c r="J36" s="43"/>
      <c r="K36" s="43"/>
      <c r="L36" s="43"/>
      <c r="M36" s="43"/>
      <c r="N36" s="43"/>
      <c r="O36" s="43"/>
      <c r="P36" s="43"/>
      <c r="Q36" s="43"/>
      <c r="R36" s="43"/>
      <c r="S36" s="43"/>
      <c r="T36" s="43"/>
      <c r="U36" s="43"/>
      <c r="V36" s="43"/>
      <c r="W36" s="43"/>
      <c r="X36" s="43"/>
      <c r="Y36" s="43"/>
    </row>
    <row r="37">
      <c r="A37" s="138"/>
      <c r="B37" s="181"/>
      <c r="C37" s="147" t="s">
        <v>217</v>
      </c>
      <c r="D37" s="162">
        <f>'Ratios 2022'!E43</f>
        <v>0.2206383024</v>
      </c>
      <c r="E37" s="162">
        <f>'Ratios 2023'!E43</f>
        <v>0.2197116816</v>
      </c>
      <c r="F37" s="162">
        <f>'Ratios 2024'!E43</f>
        <v>0.2523853257</v>
      </c>
      <c r="G37" s="180">
        <f t="shared" si="1"/>
        <v>0.2309117699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222</v>
      </c>
      <c r="D42" s="165">
        <f>'Ratios 2022'!D49</f>
        <v>3.327935997</v>
      </c>
      <c r="E42" s="165">
        <f>'Ratios 2023'!D49</f>
        <v>3.530270445</v>
      </c>
      <c r="F42" s="165">
        <f>'Ratios 2024'!D49</f>
        <v>3.793711678</v>
      </c>
      <c r="G42" s="182">
        <f>average(D42:F42)</f>
        <v>3.550639373</v>
      </c>
      <c r="H42" s="149" t="s">
        <v>223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228</v>
      </c>
      <c r="D47" s="148">
        <f>'Ratios 2022'!D54</f>
        <v>19.97680137</v>
      </c>
      <c r="E47" s="148">
        <f>'Ratios 2023'!D54</f>
        <v>11.30587158</v>
      </c>
      <c r="F47" s="148">
        <f>'Ratios 2024'!D54</f>
        <v>15.2078979</v>
      </c>
      <c r="G47" s="176">
        <f>average(D47:F47)</f>
        <v>15.49685695</v>
      </c>
      <c r="H47" s="149" t="s">
        <v>229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234</v>
      </c>
      <c r="D52" s="183">
        <f>'Ratios 2022'!D59</f>
        <v>0</v>
      </c>
      <c r="E52" s="183">
        <f>'Ratios 2023'!D59</f>
        <v>0</v>
      </c>
      <c r="F52" s="183">
        <f>'Ratios 2024'!D59</f>
        <v>0</v>
      </c>
      <c r="G52" s="184">
        <f>average(D52:F52)</f>
        <v>0</v>
      </c>
      <c r="H52" s="149" t="s">
        <v>235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BEHIND THE BOOK</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BEHIND THE BOOK</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226809.0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140540.0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659682.0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1027031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73600.0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73600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13943.0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43277.0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43277.0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1114574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BEHIND THE BOOK</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157856</v>
      </c>
      <c r="D7" s="99">
        <v>40377.0</v>
      </c>
      <c r="E7" s="99">
        <v>80767.0</v>
      </c>
      <c r="F7" s="99">
        <v>36712.0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625333</v>
      </c>
      <c r="D9" s="99">
        <v>457493.0</v>
      </c>
      <c r="E9" s="99">
        <v>0.0</v>
      </c>
      <c r="F9" s="99">
        <v>167840.0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33433</v>
      </c>
      <c r="D11" s="99">
        <v>22940.0</v>
      </c>
      <c r="E11" s="99">
        <v>2268.0</v>
      </c>
      <c r="F11" s="99">
        <v>8225.0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65800</v>
      </c>
      <c r="D12" s="99">
        <v>42120.0</v>
      </c>
      <c r="E12" s="99">
        <v>6472.0</v>
      </c>
      <c r="F12" s="99">
        <v>17208.0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104213</v>
      </c>
      <c r="D16" s="99">
        <v>0.0</v>
      </c>
      <c r="E16" s="99">
        <v>104213.0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119614</v>
      </c>
      <c r="D20" s="99">
        <v>84100.0</v>
      </c>
      <c r="E20" s="99">
        <v>1820.0</v>
      </c>
      <c r="F20" s="99">
        <v>33694.0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333</v>
      </c>
      <c r="D21" s="99">
        <v>127.0</v>
      </c>
      <c r="E21" s="99">
        <v>82.0</v>
      </c>
      <c r="F21" s="99">
        <v>124.0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30160</v>
      </c>
      <c r="D22" s="99">
        <v>11217.0</v>
      </c>
      <c r="E22" s="99">
        <v>4061.0</v>
      </c>
      <c r="F22" s="99">
        <v>14882.0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16297</v>
      </c>
      <c r="D23" s="99">
        <v>12857.0</v>
      </c>
      <c r="E23" s="99">
        <v>427.0</v>
      </c>
      <c r="F23" s="99">
        <v>3013.0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61678</v>
      </c>
      <c r="D25" s="99">
        <v>42820.0</v>
      </c>
      <c r="E25" s="99">
        <v>1342.0</v>
      </c>
      <c r="F25" s="99">
        <v>17516.0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9222</v>
      </c>
      <c r="D26" s="99">
        <v>6000.0</v>
      </c>
      <c r="E26" s="99">
        <v>1900.0</v>
      </c>
      <c r="F26" s="99">
        <v>1322.0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7151</v>
      </c>
      <c r="D31" s="99">
        <v>4577.0</v>
      </c>
      <c r="E31" s="99">
        <v>704.0</v>
      </c>
      <c r="F31" s="99">
        <v>1870.0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14571</v>
      </c>
      <c r="D32" s="99">
        <v>8072.0</v>
      </c>
      <c r="E32" s="99">
        <v>3169.0</v>
      </c>
      <c r="F32" s="99">
        <v>3330.0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143753</v>
      </c>
      <c r="D34" s="99">
        <v>142458.0</v>
      </c>
      <c r="E34" s="99">
        <v>895.0</v>
      </c>
      <c r="F34" s="99">
        <v>400.0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9296</v>
      </c>
      <c r="D35" s="99">
        <v>5930.0</v>
      </c>
      <c r="E35" s="99">
        <v>893.0</v>
      </c>
      <c r="F35" s="99">
        <v>2473.0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1398710</v>
      </c>
      <c r="D40" s="103">
        <f t="shared" si="2"/>
        <v>881088</v>
      </c>
      <c r="E40" s="103">
        <f t="shared" si="2"/>
        <v>209013</v>
      </c>
      <c r="F40" s="103">
        <f t="shared" si="2"/>
        <v>308609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BEHIND THE BOOK</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17459.0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512939.0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54105.0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25014.0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7906.0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37339.0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27907.0</v>
      </c>
      <c r="E12" s="108">
        <f>D11-D12</f>
        <v>9432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277796.0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904651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30907.0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263390.0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294297</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522509.0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87845.0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610354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904651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BEHIND THE BOOK</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2022'!C40</f>
        <v>1398710</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2022'!C31</f>
        <v>7151</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1391559</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115963.25</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2022'!E2+'Balance Sheet 2022'!E3</f>
        <v>530398</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4.573845593</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2022'!E30</f>
        <v>522509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2022'!C40</f>
        <v>1398710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116559.1667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4.482779132</v>
      </c>
      <c r="E14" s="149" t="s">
        <v>186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2022'!C40</f>
        <v>1398710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116559.1667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4.573845593</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2022'!E2:E7,'Revenues 2022'!F10:F15)</f>
        <v>659682</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2022'!F44</f>
        <v>1114574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0.5918691805</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2022'!C7:C9)</f>
        <v>783189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2022'!C10:C12)</f>
        <v>99233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882422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2022'!C40</f>
        <v>1398710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0.630882742</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2022'!C10:C11)</f>
        <v>33433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2022'!C7:C9)</f>
        <v>783189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0.04268829108</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215</v>
      </c>
      <c r="D41" s="75">
        <f>'Expenses 2022'!D40</f>
        <v>881088</v>
      </c>
      <c r="E41" s="164">
        <f t="shared" ref="E41:E44" si="1">D41/$D$44</f>
        <v>0.629929006</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2022'!E40</f>
        <v>209013</v>
      </c>
      <c r="E42" s="164">
        <f t="shared" si="1"/>
        <v>0.1494326916</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2022'!F40</f>
        <v>308609</v>
      </c>
      <c r="E43" s="164">
        <f t="shared" si="1"/>
        <v>0.2206383024</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1398710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2022'!F9</f>
        <v>1027031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2022'!F40</f>
        <v>308609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3.327935997</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2022'!E2:E10)</f>
        <v>617423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2022'!E19:E22)</f>
        <v>30907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19.97680137</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2022'!E18</f>
        <v>904651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BEHIND THE BOOK</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177955.0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118240.0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839726.0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22558.0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1135921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16850.0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16850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11373.0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61399.0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61399.0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1164144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BEHIND THE BOOK</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164655</v>
      </c>
      <c r="D7" s="99">
        <v>124315.0</v>
      </c>
      <c r="E7" s="99">
        <v>5763.0</v>
      </c>
      <c r="F7" s="99">
        <v>34577.0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677961</v>
      </c>
      <c r="D9" s="99">
        <v>512407.0</v>
      </c>
      <c r="E9" s="99">
        <v>24160.0</v>
      </c>
      <c r="F9" s="99">
        <v>141394.0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57280</v>
      </c>
      <c r="D11" s="99">
        <v>43290.0</v>
      </c>
      <c r="E11" s="99">
        <v>2040.0</v>
      </c>
      <c r="F11" s="99">
        <v>11950.0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70096</v>
      </c>
      <c r="D12" s="99">
        <v>52968.0</v>
      </c>
      <c r="E12" s="99">
        <v>2490.0</v>
      </c>
      <c r="F12" s="99">
        <v>14638.0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96596</v>
      </c>
      <c r="D16" s="99">
        <v>26330.0</v>
      </c>
      <c r="E16" s="99">
        <v>43936.0</v>
      </c>
      <c r="F16" s="99">
        <v>26330.0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92529</v>
      </c>
      <c r="D20" s="99">
        <v>3033.0</v>
      </c>
      <c r="E20" s="99">
        <v>40192.0</v>
      </c>
      <c r="F20" s="99">
        <v>49304.0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2389</v>
      </c>
      <c r="D21" s="99">
        <v>1238.0</v>
      </c>
      <c r="E21" s="99">
        <v>1071.0</v>
      </c>
      <c r="F21" s="99">
        <v>80.0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27776</v>
      </c>
      <c r="D22" s="99">
        <v>11632.0</v>
      </c>
      <c r="E22" s="99">
        <v>1032.0</v>
      </c>
      <c r="F22" s="99">
        <v>15112.0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27435</v>
      </c>
      <c r="D23" s="99">
        <v>17334.0</v>
      </c>
      <c r="E23" s="99">
        <v>3634.0</v>
      </c>
      <c r="F23" s="99">
        <v>6467.0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61678</v>
      </c>
      <c r="D25" s="99">
        <v>46567.0</v>
      </c>
      <c r="E25" s="99">
        <v>2159.0</v>
      </c>
      <c r="F25" s="99">
        <v>12952.0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20073</v>
      </c>
      <c r="D26" s="99">
        <v>9887.0</v>
      </c>
      <c r="E26" s="99">
        <v>4400.0</v>
      </c>
      <c r="F26" s="99">
        <v>5786.0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4169</v>
      </c>
      <c r="D31" s="99">
        <v>875.0</v>
      </c>
      <c r="E31" s="99">
        <v>3127.0</v>
      </c>
      <c r="F31" s="99">
        <v>167.0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14047</v>
      </c>
      <c r="D32" s="99">
        <v>10650.0</v>
      </c>
      <c r="E32" s="99">
        <v>388.0</v>
      </c>
      <c r="F32" s="99">
        <v>3009.0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237</v>
      </c>
      <c r="C34" s="98">
        <f t="shared" si="1"/>
        <v>91725</v>
      </c>
      <c r="D34" s="99">
        <v>91725.0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55400</v>
      </c>
      <c r="D35" s="99">
        <v>55400.0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683</v>
      </c>
      <c r="D36" s="99">
        <v>184.0</v>
      </c>
      <c r="E36" s="99">
        <v>499.0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1464492</v>
      </c>
      <c r="D40" s="103">
        <f t="shared" si="2"/>
        <v>1007835</v>
      </c>
      <c r="E40" s="103">
        <f t="shared" si="2"/>
        <v>134891</v>
      </c>
      <c r="F40" s="103">
        <f t="shared" si="2"/>
        <v>321766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BEHIND THE BOOK</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20555.0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132811.0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127773.0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11115.0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28731.0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37339.0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32076.0</v>
      </c>
      <c r="E12" s="108">
        <f>D11-D12</f>
        <v>5263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223020.0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549268</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28391.0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210871.0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239262</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169493.0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140513.0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310006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549268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