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<sst xmlns="http://schemas.openxmlformats.org/spreadsheetml/2006/main" count="863" uniqueCount="247">
  <si>
    <t>REGIONS HOSPITAL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</si>
  <si>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</si>
  <si>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</si>
  <si>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</si>
  <si>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</si>
  <si>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</si>
  <si>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</si>
  <si>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</si>
  <si>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</si>
  <si>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</si>
  <si>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</si>
  <si>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</si>
  <si>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</si>
  <si>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</si>
  <si>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</si>
  <si>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</si>
  <si>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</si>
  <si>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</si>
  <si>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</si>
  <si>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</si>
  <si>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</si>
  <si>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</si>
  <si>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</si>
  <si>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</si>
  <si>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</si>
  <si>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</si>
  <si>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</si>
  <si>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</si>
  <si>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</si>
  <si>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</si>
  <si>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</si>
  <si>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</si>
  <si>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</si>
  <si>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</si>
  <si>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</si>
  <si>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</si>
  <si>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</si>
  <si>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</si>
  <si>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</si>
  <si>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</si>
  <si>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</si>
  <si>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</si>
  <si>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</si>
  <si>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</si>
  <si>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</si>
  <si>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</si>
  <si>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</si>
  <si>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</si>
  <si>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</si>
  <si>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</si>
  <si>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</si>
  <si>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</si>
  <si>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</si>
  <si>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</si>
  <si>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</si>
  <si>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</si>
  <si>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</si>
  <si>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</si>
  <si>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</si>
  <si>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</si>
  <si>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</si>
  <si>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</si>
  <si>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</si>
  <si>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</si>
  <si>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</si>
  <si>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</si>
  <si>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</si>
  <si>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</si>
  <si>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</si>
  <si>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</si>
  <si>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</si>
  <si>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</si>
  <si>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</si>
  <si>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</si>
  <si>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</si>
  <si>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</si>
  <si>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</si>
  <si>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</si>
  <si>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</si>
  <si>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</si>
  <si>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</si>
  <si>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</si>
  <si>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</si>
  <si>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</si>
  <si>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</si>
  <si>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</si>
  <si>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</si>
  <si>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</si>
  <si>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</si>
  <si>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</si>
  <si>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</si>
  <si>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</si>
  <si>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</si>
  <si>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</si>
  <si>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</si>
  <si>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</si>
  <si>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</si>
  <si>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</si>
  <si>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</si>
  <si>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</si>
  <si>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</si>
  <si>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</si>
  <si>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</si>
  <si>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</si>
  <si>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</si>
  <si>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</si>
  <si>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</si>
  <si>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</si>
  <si>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</si>
  <si>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</si>
  <si>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</si>
  <si>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</si>
  <si>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</si>
  <si>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</si>
  <si>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</si>
  <si>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</si>
  <si>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</si>
  <si>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</si>
  <si>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</si>
  <si>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</si>
  <si>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</si>
  <si>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</si>
  <si>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</si>
  <si>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</si>
  <si>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</si>
  <si>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</si>
  <si>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</si>
  <si>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</si>
  <si>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</si>
  <si>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</si>
  <si>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</si>
  <si>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</si>
  <si>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</si>
  <si>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</si>
  <si>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TRAINING/EDUCATION</t>
  </si>
  <si>
    <t>SUPPLIES &amp; EQUIPMENT</t>
  </si>
  <si>
    <t>BAD DEBT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</si>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</sst>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REGIONS HOSPITAL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6818936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6818936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568244.6667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11442027</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20.13574024</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8291771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6818936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568244.6667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14.5919029</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22757854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6818936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568244.6667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40.04939304</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60.18513328</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10663571</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11382226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0.9368616473</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6818936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v>0.0</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238</v>
      </c>
      <c r="D41" s="75">
        <f>'Expenses 2022'!D40</f>
        <v>6818936</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6818936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10942435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t="str">
        <f>D47/D48</f>
        <v>#DIV/0!</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13822749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3023832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4.57126884</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36580603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REGIONS HOSPITAL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1433.0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82808.0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8979992.0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11863.0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9064233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1113888.0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3957579.0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3345382.0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612197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612197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10790318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REGIONS HOSPITAL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8705746</v>
      </c>
      <c r="D3" s="99">
        <v>8705746.0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79203</v>
      </c>
      <c r="D4" s="99">
        <v>79203.0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8784949</v>
      </c>
      <c r="D40" s="104">
        <f t="shared" si="2"/>
        <v>8784949</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REGIONS HOSPITAL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3314807.0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1.5139125E7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1298760.0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2.6438782E7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46191474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8123067.0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8123067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8684944.0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2.9383463E7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38068407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46191474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REGIONS HOSPITAL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8784949</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8784949</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732079.0833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18453932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25.20756626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8684944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8784949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732079.0833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11.86339591</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26438782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8784949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732079.0833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36.11465291</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61.32221917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8979992</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10790318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0.8322268167</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8784949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v>0.0</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240</v>
      </c>
      <c r="D41" s="75">
        <f>'Expenses 2023'!D40</f>
        <v>8784949</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8784949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9064233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t="str">
        <f>D47/D48</f>
        <v>#DIV/0!</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19752692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8123067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2.431679069</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46191474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REGIONS HOSPITAL FOUNDATION</v>
      </c>
      <c r="B1" s="2" t="s">
        <v>241</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9"/>
      <c r="B5" s="49"/>
      <c r="C5" s="148" t="s">
        <v>180</v>
      </c>
      <c r="D5" s="177">
        <f>'Ratios 2021'!D8</f>
        <v>8.383593082</v>
      </c>
      <c r="E5" s="177">
        <f>'Ratios 2022'!D8</f>
        <v>20.13574024</v>
      </c>
      <c r="F5" s="177">
        <f>'Ratios 2023'!D8</f>
        <v>25.20756626</v>
      </c>
      <c r="G5" s="177">
        <f>average(D5:F5)</f>
        <v>17.90896653</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9"/>
      <c r="B10" s="49"/>
      <c r="C10" s="148" t="s">
        <v>188</v>
      </c>
      <c r="D10" s="149">
        <f>'Ratios 2021'!D14</f>
        <v>7.065080786</v>
      </c>
      <c r="E10" s="149">
        <f>'Ratios 2022'!D14</f>
        <v>14.5919029</v>
      </c>
      <c r="F10" s="149">
        <f>'Ratios 2023'!D14</f>
        <v>11.86339591</v>
      </c>
      <c r="G10" s="177">
        <f>average(D10:F10)</f>
        <v>11.17345986</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23.92311832</v>
      </c>
      <c r="E15" s="180">
        <f>'Ratios 2022'!D20</f>
        <v>40.04939304</v>
      </c>
      <c r="F15" s="180">
        <f>'Ratios 2023'!D20</f>
        <v>36.11465291</v>
      </c>
      <c r="G15" s="177">
        <f>average(D15:F15)</f>
        <v>33.36238809</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0.8730835669</v>
      </c>
      <c r="E20" s="163">
        <f>'Ratios 2022'!D26</f>
        <v>0.9368616473</v>
      </c>
      <c r="F20" s="163">
        <f>'Ratios 2023'!D26</f>
        <v>0.8322268167</v>
      </c>
      <c r="G20" s="181">
        <f>average(D20:F20)</f>
        <v>0.8807240103</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v>
      </c>
      <c r="E25" s="163">
        <f>'Ratios 2022'!D33</f>
        <v>0</v>
      </c>
      <c r="F25" s="163">
        <f>'Ratios 2023'!D33</f>
        <v>0</v>
      </c>
      <c r="G25" s="181">
        <f>average(D25:F25)</f>
        <v>0</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v>
      </c>
      <c r="E30" s="163">
        <f>'Ratios 2022'!D38</f>
        <v>0</v>
      </c>
      <c r="F30" s="163">
        <f>'Ratios 2023'!D38</f>
        <v>0</v>
      </c>
      <c r="G30" s="181">
        <f>average(D30:F30)</f>
        <v>0</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9"/>
      <c r="B35" s="49"/>
      <c r="C35" s="148" t="s">
        <v>246</v>
      </c>
      <c r="D35" s="163">
        <f>'Ratios 2021'!E41</f>
        <v>0.8615991589</v>
      </c>
      <c r="E35" s="163">
        <f>'Ratios 2022'!E41</f>
        <v>1</v>
      </c>
      <c r="F35" s="163">
        <f>'Ratios 2023'!E41</f>
        <v>1</v>
      </c>
      <c r="G35" s="181">
        <f t="shared" ref="G35:G37" si="1">average(D35:F35)</f>
        <v>0.9538663863</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0.05951276979</v>
      </c>
      <c r="E36" s="163">
        <f>'Ratios 2022'!E42</f>
        <v>0</v>
      </c>
      <c r="F36" s="163">
        <f>'Ratios 2023'!E42</f>
        <v>0</v>
      </c>
      <c r="G36" s="181">
        <f t="shared" si="1"/>
        <v>0.01983758993</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0.07888807135</v>
      </c>
      <c r="E37" s="163">
        <f>'Ratios 2022'!E43</f>
        <v>0</v>
      </c>
      <c r="F37" s="163">
        <f>'Ratios 2023'!E43</f>
        <v>0</v>
      </c>
      <c r="G37" s="181">
        <f t="shared" si="1"/>
        <v>0.02629602378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20.08646817</v>
      </c>
      <c r="E42" s="166" t="str">
        <f>'Ratios 2022'!D49</f>
        <v>#DIV/0!</v>
      </c>
      <c r="F42" s="166" t="str">
        <f>'Ratios 2023'!D49</f>
        <v>#DIV/0!</v>
      </c>
      <c r="G42" s="183" t="str">
        <f>average(D42:F42)</f>
        <v>#DIV/0!</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2.27486773</v>
      </c>
      <c r="E47" s="149">
        <f>'Ratios 2022'!D54</f>
        <v>4.57126884</v>
      </c>
      <c r="F47" s="149">
        <f>'Ratios 2023'!D54</f>
        <v>2.431679069</v>
      </c>
      <c r="G47" s="177">
        <f>average(D47:F47)</f>
        <v>3.092605213</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REGIONS HOSPITAL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REGIONS HOSPITAL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547078.0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111127.0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2.0386689E7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572873.0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21044894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633814.0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1.06423199E8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1.04751692E8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1671507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1671507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23350215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REGIONS HOSPITAL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8517143</v>
      </c>
      <c r="D3" s="99">
        <v>8517143.0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53267</v>
      </c>
      <c r="D4" s="99">
        <v>53267.0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3329131</v>
      </c>
      <c r="D20" s="99">
        <v>1820644.0</v>
      </c>
      <c r="E20" s="99">
        <v>648649.0</v>
      </c>
      <c r="F20" s="99">
        <v>859838.0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222953</v>
      </c>
      <c r="D21" s="99">
        <v>131963.0</v>
      </c>
      <c r="E21" s="99">
        <v>39126.0</v>
      </c>
      <c r="F21" s="99">
        <v>51864.0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150232</v>
      </c>
      <c r="D22" s="99">
        <v>129690.0</v>
      </c>
      <c r="E22" s="99">
        <v>8833.0</v>
      </c>
      <c r="F22" s="99">
        <v>11709.0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130562</v>
      </c>
      <c r="D23" s="99">
        <v>81755.0</v>
      </c>
      <c r="E23" s="99">
        <v>20987.0</v>
      </c>
      <c r="F23" s="99">
        <v>27820.0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53139</v>
      </c>
      <c r="D25" s="99">
        <v>53139.0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48964</v>
      </c>
      <c r="D26" s="99">
        <v>43437.0</v>
      </c>
      <c r="E26" s="99">
        <v>2377.0</v>
      </c>
      <c r="F26" s="99">
        <v>3150.0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31792</v>
      </c>
      <c r="D28" s="99">
        <v>18812.0</v>
      </c>
      <c r="E28" s="99">
        <v>5581.0</v>
      </c>
      <c r="F28" s="99">
        <v>7399.0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464680</v>
      </c>
      <c r="D34" s="99">
        <v>314280.0</v>
      </c>
      <c r="E34" s="99">
        <v>64677.0</v>
      </c>
      <c r="F34" s="99">
        <v>85723.0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105114</v>
      </c>
      <c r="D35" s="99">
        <v>104752.0</v>
      </c>
      <c r="E35" s="99">
        <v>156.0</v>
      </c>
      <c r="F35" s="99">
        <v>206.0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90822</v>
      </c>
      <c r="D36" s="99">
        <v>90811.0</v>
      </c>
      <c r="E36" s="99">
        <v>5.0</v>
      </c>
      <c r="F36" s="99">
        <v>6.0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83233</v>
      </c>
      <c r="D37" s="99">
        <v>83233.0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13281032</v>
      </c>
      <c r="D40" s="104">
        <f t="shared" si="2"/>
        <v>11442926</v>
      </c>
      <c r="E40" s="104">
        <f t="shared" si="2"/>
        <v>790391</v>
      </c>
      <c r="F40" s="104">
        <f t="shared" si="2"/>
        <v>1047715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REGIONS HOSPITAL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861678.0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8416886.0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2456793.0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38189.0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16527.0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2.6476975E7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38267048</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4518727.0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664024.0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5182751</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7819297.0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2.5265E7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33084297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38267048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REGIONS HOSPITAL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13281032</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13281032</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1106752.667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9278564</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8.383593082</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7819297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13281032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1106752.667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7.065080786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26476975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13281032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1106752.667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23.92311832</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32.30671141</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20386689</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23350215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0.8730835669</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13281032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v>0.0</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11442926</v>
      </c>
      <c r="E41" s="165">
        <f t="shared" ref="E41:E44" si="1">D41/$D$44</f>
        <v>0.8615991589</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790391</v>
      </c>
      <c r="E42" s="165">
        <f t="shared" si="1"/>
        <v>0.05951276979</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1047715</v>
      </c>
      <c r="E43" s="165">
        <f t="shared" si="1"/>
        <v>0.07888807135</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13281032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21044894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1047715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20.08646817</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11790073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5182751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2.27486773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38267048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REGIONS HOSPITAL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170914.0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107950.0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1.0663571E7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8549.0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10942435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873692.0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7.40164572E8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7.40598997E8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-434425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-434425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133</v>
      </c>
      <c r="D39" s="74"/>
      <c r="E39" s="48">
        <v>524.0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524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11382226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REGIONS HOSPITAL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3266871</v>
      </c>
      <c r="D3" s="99">
        <v>3266871.0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76764</v>
      </c>
      <c r="D4" s="99">
        <v>76764.0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2061974</v>
      </c>
      <c r="D20" s="99">
        <v>2061974.0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260088</v>
      </c>
      <c r="D21" s="99">
        <v>260088.0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164526</v>
      </c>
      <c r="D22" s="99">
        <v>164526.0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78391</v>
      </c>
      <c r="D23" s="99">
        <v>78391.0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179369</v>
      </c>
      <c r="D25" s="99">
        <v>179369.0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70718</v>
      </c>
      <c r="D26" s="99">
        <v>70718.0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24545</v>
      </c>
      <c r="D28" s="99">
        <v>24545.0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374064</v>
      </c>
      <c r="D34" s="99">
        <v>374064.0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110658</v>
      </c>
      <c r="D35" s="99">
        <v>110658.0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108490</v>
      </c>
      <c r="D36" s="99">
        <v>108490.0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134</v>
      </c>
      <c r="C37" s="98">
        <f t="shared" si="1"/>
        <v>42478</v>
      </c>
      <c r="D37" s="99">
        <v>42478.0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6818936</v>
      </c>
      <c r="D40" s="104">
        <f t="shared" si="2"/>
        <v>6818936</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REGIONS HOSPITAL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333194.0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1.1108833E7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2375222.0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5500.0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2.2757854E7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36580603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2613555.0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410277.0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3023832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8291771.0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2.5265E7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33556771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36580603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