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<sst xmlns="http://schemas.openxmlformats.org/spreadsheetml/2006/main" count="872" uniqueCount="254">
  <si>
    <t>GLEANERS FOOD BANK</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</si>
  <si>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</si>
  <si>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</si>
  <si>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</si>
  <si>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</si>
  <si>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</si>
  <si>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</si>
  <si>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</si>
  <si>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</si>
  <si>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</si>
  <si>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</si>
  <si>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</si>
  <si>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</si>
  <si>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</si>
  <si>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</si>
  <si>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</si>
  <si>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</si>
  <si>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</si>
  <si>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</si>
  <si>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</si>
  <si>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</si>
  <si>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</si>
  <si>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</si>
  <si>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</si>
  <si>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</si>
  <si>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</si>
  <si>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</si>
  <si>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</si>
  <si>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</si>
  <si>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</si>
  <si>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</si>
  <si>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</si>
  <si>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</si>
  <si>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</si>
  <si>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</si>
  <si>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</si>
  <si>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</si>
  <si>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</si>
  <si>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</si>
  <si>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</si>
  <si>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</si>
  <si>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</si>
  <si>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</si>
  <si>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</si>
  <si>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</si>
  <si>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</si>
  <si>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</si>
  <si>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</si>
  <si>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</si>
  <si>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</si>
  <si>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</si>
  <si>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</si>
  <si>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</si>
  <si>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</si>
  <si>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</si>
  <si>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</si>
  <si>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</si>
  <si>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</si>
  <si>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</si>
  <si>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</si>
  <si>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</si>
  <si>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</si>
  <si>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</si>
  <si>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</si>
  <si>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MISCELLANEOUS INCOME</t>
  </si>
  <si>
    <t>SHARED FEES FOR DISTRIBUTED FOOD</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</si>
  <si>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</si>
  <si>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</si>
  <si>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</si>
  <si>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</si>
  <si>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</si>
  <si>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</si>
  <si>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</si>
  <si>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</si>
  <si>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</si>
  <si>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</si>
  <si>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</si>
  <si>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</si>
  <si>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</si>
  <si>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</si>
  <si>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</si>
  <si>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</si>
  <si>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</si>
  <si>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</si>
  <si>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</si>
  <si>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</si>
  <si>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</si>
  <si>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</si>
  <si>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</si>
  <si>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</si>
  <si>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</si>
  <si>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</si>
  <si>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</si>
  <si>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</si>
  <si>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</si>
  <si>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</si>
  <si>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</si>
  <si>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</si>
  <si>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</si>
  <si>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</si>
  <si>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</si>
  <si>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</si>
  <si>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</si>
  <si>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</si>
  <si>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</si>
  <si>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</si>
  <si>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</si>
  <si>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</si>
  <si>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</si>
  <si>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</si>
  <si>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</si>
  <si>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</si>
  <si>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</si>
  <si>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</si>
  <si>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</si>
  <si>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</si>
  <si>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</si>
  <si>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</si>
  <si>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</si>
  <si>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</si>
  <si>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</si>
  <si>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</si>
  <si>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</si>
  <si>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</si>
  <si>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</si>
  <si>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</si>
  <si>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</si>
  <si>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</si>
  <si>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</si>
  <si>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</si>
  <si>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</si>
  <si>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</si>
  <si>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</si>
  <si>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</si>
  <si>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</si>
  <si>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FOOD ACQUISITION</t>
  </si>
  <si>
    <t>PROGRAM DISTRIBUTION EX</t>
  </si>
  <si>
    <t xml:space="preserve"> FOOD TRANSPORTATION</t>
  </si>
  <si>
    <t>WAREHOUSE SUPPLIES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</si>
  <si>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</si>
  <si>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</si>
  <si>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</si>
  <si>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</si>
  <si>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</si>
  <si>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</si>
  <si>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</si>
  <si>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</si>
  <si>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</si>
  <si>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</si>
  <si>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</si>
  <si>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</si>
  <si>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</si>
  <si>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</si>
  <si>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</si>
  <si>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</si>
  <si>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</si>
  <si>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</si>
  <si>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</si>
  <si>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</si>
  <si>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</si>
  <si>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</si>
  <si>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</si>
  <si>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</si>
  <si>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</si>
  <si>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</si>
  <si>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</si>
  <si>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</si>
  <si>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</si>
  <si>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</si>
  <si>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</si>
  <si>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</si>
  <si>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</si>
  <si>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</si>
  <si>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</si>
  <si>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</si>
  <si>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</si>
  <si>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</si>
  <si>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</si>
  <si>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</si>
  <si>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</si>
  <si>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</si>
  <si>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</si>
  <si>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</si>
  <si>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</si>
  <si>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</si>
  <si>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</si>
  <si>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</si>
  <si>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</si>
  <si>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</si>
  <si>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</si>
  <si>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</si>
  <si>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</si>
  <si>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</si>
  <si>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</si>
  <si>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</si>
  <si>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</si>
  <si>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</si>
  <si>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</si>
  <si>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</si>
  <si>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</si>
  <si>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</si>
  <si>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</si>
  <si>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</si>
  <si>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</si>
  <si>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</si>
  <si>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</si>
  <si>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</si>
  <si>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</si>
  <si>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</si>
  <si>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</si>
  <si>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</si>
  <si>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</si>
  <si>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</si>
  <si>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</si>
  <si>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</si>
  <si>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</si>
  <si>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</si>
  <si>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</si>
  <si>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</si>
  <si>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</si>
  <si>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</si>
  <si>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</si>
  <si>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</si>
  <si>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</si>
  <si>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</si>
  <si>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</si>
  <si>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</si>
  <si>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</si>
  <si>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</si>
  <si>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</si>
  <si>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</si>
  <si>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</si>
  <si>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</si>
  <si>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</si>
  <si>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</si>
  <si>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</si>
  <si>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</si>
  <si>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</si>
  <si>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</si>
  <si>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</si>
  <si>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FOOD ACQUISITION</t>
  </si>
  <si>
    <t>SPECIAL EVENTS AND PROJ</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</si>
  <si>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</si>
  <si>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</si>
  <si>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MISCELLANEOUS REVENUE</t>
  </si>
  <si>
    <t>OTHER PROGRAM DISTRIBUT</t>
  </si>
  <si>
    <t>OTHER OPERATING</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</si>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</sst>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GLEANERS FOOD BANK</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183172930</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1533474</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181639456</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15136621.33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11216443</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0.7410136485</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29119526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183172930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15264410.83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1.907674415</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11694226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183172930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15264410.83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0.7661105383</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1.507124187</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168036613</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187397959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0.8966832611</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9602019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2146805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11748824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183172930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0.06414061292</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1596201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9602019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0.166235976</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242</v>
      </c>
      <c r="D41" s="75">
        <f>'Expenses 2022'!D40</f>
        <v>178219087</v>
      </c>
      <c r="E41" s="165">
        <f t="shared" ref="E41:E44" si="1">D41/$D$44</f>
        <v>0.9729553761</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3148260</v>
      </c>
      <c r="E42" s="165">
        <f t="shared" si="1"/>
        <v>0.01718736497</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1805583</v>
      </c>
      <c r="E43" s="165">
        <f t="shared" si="1"/>
        <v>0.00985725893</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183172930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170811728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1805583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94.60198063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42802611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14177755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3.018997789</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71868786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GLEANERS FOOD BANK</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1824022.0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3954888.0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1.55116775E8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1.30121038E8</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160895685</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1808032.0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1808032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889392.0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1.2440666E7</v>
      </c>
      <c r="E26" s="50">
        <v>109318.0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1.2810003E7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-369337</v>
      </c>
      <c r="E28" s="75">
        <f t="shared" si="2"/>
        <v>109318</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-260019</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3.329087E7</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3.0771768E7</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2519102</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244</v>
      </c>
      <c r="D39" s="74"/>
      <c r="E39" s="48">
        <v>724218.0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724218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166576410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GLEANERS FOOD BANK</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126382119</v>
      </c>
      <c r="D3" s="99">
        <v>1.26382119E8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586737</v>
      </c>
      <c r="D7" s="99">
        <v>225363.0</v>
      </c>
      <c r="E7" s="99">
        <v>162130.0</v>
      </c>
      <c r="F7" s="99">
        <v>199244.0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11153532</v>
      </c>
      <c r="D9" s="99">
        <v>8564690.0</v>
      </c>
      <c r="E9" s="99">
        <v>1256771.0</v>
      </c>
      <c r="F9" s="99">
        <v>1332071.0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222147</v>
      </c>
      <c r="D10" s="99">
        <v>173040.0</v>
      </c>
      <c r="E10" s="99">
        <v>23774.0</v>
      </c>
      <c r="F10" s="99">
        <v>25333.0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1750589</v>
      </c>
      <c r="D11" s="99">
        <v>1315807.0</v>
      </c>
      <c r="E11" s="99">
        <v>208965.0</v>
      </c>
      <c r="F11" s="99">
        <v>225817.0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669036</v>
      </c>
      <c r="D12" s="99">
        <v>501491.0</v>
      </c>
      <c r="E12" s="99">
        <v>80581.0</v>
      </c>
      <c r="F12" s="99">
        <v>86964.0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34331</v>
      </c>
      <c r="D16" s="99">
        <v>0.0</v>
      </c>
      <c r="E16" s="99">
        <v>34331.0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89569</v>
      </c>
      <c r="D19" s="99">
        <v>0.0</v>
      </c>
      <c r="E19" s="99">
        <v>89569.0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614769</v>
      </c>
      <c r="D21" s="99">
        <v>291422.0</v>
      </c>
      <c r="E21" s="99">
        <v>11027.0</v>
      </c>
      <c r="F21" s="99">
        <v>312320.0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506626</v>
      </c>
      <c r="D22" s="99">
        <v>304949.0</v>
      </c>
      <c r="E22" s="99">
        <v>171582.0</v>
      </c>
      <c r="F22" s="99">
        <v>30095.0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951805</v>
      </c>
      <c r="D23" s="99">
        <v>564374.0</v>
      </c>
      <c r="E23" s="99">
        <v>25004.0</v>
      </c>
      <c r="F23" s="99">
        <v>362427.0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1422044</v>
      </c>
      <c r="D25" s="99">
        <v>1402328.0</v>
      </c>
      <c r="E25" s="99">
        <v>7401.0</v>
      </c>
      <c r="F25" s="99">
        <v>12315.0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3412916</v>
      </c>
      <c r="D26" s="99">
        <v>3307697.0</v>
      </c>
      <c r="E26" s="99">
        <v>68017.0</v>
      </c>
      <c r="F26" s="99">
        <v>37202.0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1826170</v>
      </c>
      <c r="D31" s="99">
        <v>1815341.0</v>
      </c>
      <c r="E31" s="99">
        <v>2244.0</v>
      </c>
      <c r="F31" s="99">
        <v>8585.0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240</v>
      </c>
      <c r="C34" s="98">
        <f t="shared" si="1"/>
        <v>8232522</v>
      </c>
      <c r="D34" s="99">
        <v>8232522.0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1026738</v>
      </c>
      <c r="D35" s="99">
        <v>1012503.0</v>
      </c>
      <c r="E35" s="99">
        <v>5344.0</v>
      </c>
      <c r="F35" s="99">
        <v>8891.0</v>
      </c>
      <c r="G35" s="43"/>
      <c r="H35" s="43"/>
      <c r="I35" s="43"/>
      <c r="J35" s="43"/>
      <c r="K35" s="43"/>
      <c r="L35" s="43"/>
      <c r="M35" s="43"/>
      <c r="N35" s="43"/>
      <c r="O35" s="43"/>
      <c r="P35" s="43"/>
      <c r="Q35" s="43"/>
      <c r="R35" s="43"/>
      <c r="S35" s="43"/>
      <c r="T35" s="43"/>
      <c r="U35" s="43"/>
      <c r="V35" s="43"/>
      <c r="W35" s="43"/>
      <c r="X35" s="43"/>
      <c r="Y35" s="43"/>
      <c r="Z35" s="43"/>
    </row>
    <row r="36">
      <c r="A36" s="45" t="s">
        <v>50</v>
      </c>
      <c r="B36" s="60" t="s">
        <v>245</v>
      </c>
      <c r="C36" s="98">
        <f t="shared" si="1"/>
        <v>520756</v>
      </c>
      <c r="D36" s="99">
        <v>513536.0</v>
      </c>
      <c r="E36" s="99">
        <v>2710.0</v>
      </c>
      <c r="F36" s="99">
        <v>4510.0</v>
      </c>
      <c r="G36" s="43"/>
      <c r="H36" s="43"/>
      <c r="I36" s="43"/>
      <c r="J36" s="43"/>
      <c r="K36" s="43"/>
      <c r="L36" s="43"/>
      <c r="M36" s="43"/>
      <c r="N36" s="43"/>
      <c r="O36" s="43"/>
      <c r="P36" s="43"/>
      <c r="Q36" s="43"/>
      <c r="R36" s="43"/>
      <c r="S36" s="43"/>
      <c r="T36" s="43"/>
      <c r="U36" s="43"/>
      <c r="V36" s="43"/>
      <c r="W36" s="43"/>
      <c r="X36" s="43"/>
      <c r="Y36" s="43"/>
      <c r="Z36" s="43"/>
    </row>
    <row r="37">
      <c r="A37" s="45" t="s">
        <v>52</v>
      </c>
      <c r="B37" s="60" t="s">
        <v>246</v>
      </c>
      <c r="C37" s="98">
        <f t="shared" si="1"/>
        <v>133871</v>
      </c>
      <c r="D37" s="99">
        <v>20300.0</v>
      </c>
      <c r="E37" s="99">
        <v>91500.0</v>
      </c>
      <c r="F37" s="99">
        <v>22071.0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82358</v>
      </c>
      <c r="D38" s="99">
        <v>81216.0</v>
      </c>
      <c r="E38" s="99">
        <v>429.0</v>
      </c>
      <c r="F38" s="99">
        <v>713.0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159618635</v>
      </c>
      <c r="D40" s="104">
        <f t="shared" si="2"/>
        <v>154708698</v>
      </c>
      <c r="E40" s="104">
        <f t="shared" si="2"/>
        <v>2241379</v>
      </c>
      <c r="F40" s="104">
        <f t="shared" si="2"/>
        <v>2668558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GLEANERS FOOD BANK</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3557754.0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8728245.0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7936748.0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2180330.0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1.1726462E7</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307479.0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3.8929367E7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1.1609151E7</v>
      </c>
      <c r="E12" s="109">
        <f>D11-D12</f>
        <v>27320216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1.3977291E7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1447882.0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77182407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6345913.0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3389619.0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17692.0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9753224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3.8727143E7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2.870204E7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67429183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77182407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GLEANERS FOOD BANK</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159618635</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1826170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157792465</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13149372.08</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12285999</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0.934341117</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38727143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159618635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13301552.92</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2.911475317</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13977291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159618635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13301552.92</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1.050801443</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1.98514256</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155116775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166576410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0.9312049347</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11740269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2641772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14382041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159618635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0.09010251842</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1972736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11740269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0.1680315843</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247</v>
      </c>
      <c r="D41" s="75">
        <f>'Expenses 2023'!D40</f>
        <v>154708698</v>
      </c>
      <c r="E41" s="165">
        <f t="shared" ref="E41:E44" si="1">D41/$D$44</f>
        <v>0.9692395753</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2241379</v>
      </c>
      <c r="E42" s="165">
        <f t="shared" si="1"/>
        <v>0.01404208851</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2668558</v>
      </c>
      <c r="E43" s="165">
        <f t="shared" si="1"/>
        <v>0.01671833618</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159618635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160895685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2668558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60.29311898</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34437018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9735532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3.537250763</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77182407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GLEANERS FOOD BANK</v>
      </c>
      <c r="B1" s="2" t="s">
        <v>248</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9"/>
      <c r="B5" s="49"/>
      <c r="C5" s="148" t="s">
        <v>182</v>
      </c>
      <c r="D5" s="177">
        <f>'Ratios 2021'!D8</f>
        <v>0.8370603359</v>
      </c>
      <c r="E5" s="177">
        <f>'Ratios 2022'!D8</f>
        <v>0.7410136485</v>
      </c>
      <c r="F5" s="177">
        <f>'Ratios 2023'!D8</f>
        <v>0.934341117</v>
      </c>
      <c r="G5" s="177">
        <f>average(D5:F5)</f>
        <v>0.8374717005</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9"/>
      <c r="B10" s="49"/>
      <c r="C10" s="148" t="s">
        <v>190</v>
      </c>
      <c r="D10" s="149">
        <f>'Ratios 2021'!D14</f>
        <v>1.86560294</v>
      </c>
      <c r="E10" s="149">
        <f>'Ratios 2022'!D14</f>
        <v>1.907674415</v>
      </c>
      <c r="F10" s="149">
        <f>'Ratios 2023'!D14</f>
        <v>2.911475317</v>
      </c>
      <c r="G10" s="177">
        <f>average(D10:F10)</f>
        <v>2.228250891</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0.7682311407</v>
      </c>
      <c r="E15" s="180">
        <f>'Ratios 2022'!D20</f>
        <v>0.7661105383</v>
      </c>
      <c r="F15" s="180">
        <f>'Ratios 2023'!D20</f>
        <v>1.050801443</v>
      </c>
      <c r="G15" s="177">
        <f>average(D15:F15)</f>
        <v>0.861714374</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0.7839909149</v>
      </c>
      <c r="E20" s="163">
        <f>'Ratios 2022'!D26</f>
        <v>0.8966832611</v>
      </c>
      <c r="F20" s="163">
        <f>'Ratios 2023'!D26</f>
        <v>0.9312049347</v>
      </c>
      <c r="G20" s="181">
        <f>average(D20:F20)</f>
        <v>0.8706263702</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0.05444452693</v>
      </c>
      <c r="E25" s="163">
        <f>'Ratios 2022'!D33</f>
        <v>0.06414061292</v>
      </c>
      <c r="F25" s="163">
        <f>'Ratios 2023'!D33</f>
        <v>0.09010251842</v>
      </c>
      <c r="G25" s="181">
        <f>average(D25:F25)</f>
        <v>0.06956255276</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0.1207297518</v>
      </c>
      <c r="E30" s="163">
        <f>'Ratios 2022'!D38</f>
        <v>0.166235976</v>
      </c>
      <c r="F30" s="163">
        <f>'Ratios 2023'!D38</f>
        <v>0.1680315843</v>
      </c>
      <c r="G30" s="181">
        <f>average(D30:F30)</f>
        <v>0.1516657707</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9"/>
      <c r="B35" s="49"/>
      <c r="C35" s="148" t="s">
        <v>253</v>
      </c>
      <c r="D35" s="163">
        <f>'Ratios 2021'!E41</f>
        <v>0.9753936363</v>
      </c>
      <c r="E35" s="163">
        <f>'Ratios 2022'!E41</f>
        <v>0.9729553761</v>
      </c>
      <c r="F35" s="163">
        <f>'Ratios 2023'!E41</f>
        <v>0.9692395753</v>
      </c>
      <c r="G35" s="181">
        <f t="shared" ref="G35:G37" si="1">average(D35:F35)</f>
        <v>0.9725295292</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0.005497925582</v>
      </c>
      <c r="E36" s="163">
        <f>'Ratios 2022'!E42</f>
        <v>0.01718736497</v>
      </c>
      <c r="F36" s="163">
        <f>'Ratios 2023'!E42</f>
        <v>0.01404208851</v>
      </c>
      <c r="G36" s="181">
        <f t="shared" si="1"/>
        <v>0.01224245969</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0.01910843815</v>
      </c>
      <c r="E37" s="163">
        <f>'Ratios 2022'!E43</f>
        <v>0.00985725893</v>
      </c>
      <c r="F37" s="163">
        <f>'Ratios 2023'!E43</f>
        <v>0.01671833618</v>
      </c>
      <c r="G37" s="181">
        <f t="shared" si="1"/>
        <v>0.01522801108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43.80220829</v>
      </c>
      <c r="E42" s="166">
        <f>'Ratios 2022'!D49</f>
        <v>94.60198063</v>
      </c>
      <c r="F42" s="166">
        <f>'Ratios 2023'!D49</f>
        <v>60.29311898</v>
      </c>
      <c r="G42" s="183">
        <f>average(D42:F42)</f>
        <v>66.23243597</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2.771136461</v>
      </c>
      <c r="E47" s="149">
        <f>'Ratios 2022'!D54</f>
        <v>3.018997789</v>
      </c>
      <c r="F47" s="149">
        <f>'Ratios 2023'!D54</f>
        <v>3.537250763</v>
      </c>
      <c r="G47" s="177">
        <f>average(D47:F47)</f>
        <v>3.109128338</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v>
      </c>
      <c r="G52" s="185">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GLEANERS FOOD BANK</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GLEANERS FOOD BANK</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250835.0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1890979.0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1.46218587E8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1.2588453E8</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148360401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3223783.0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2086570.0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5310353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195148.0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1.2683825E7</v>
      </c>
      <c r="E26" s="50">
        <v>16000.0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4479312.0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8204513</v>
      </c>
      <c r="E28" s="75">
        <f t="shared" si="2"/>
        <v>16000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8220513</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35995.0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190726.0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-154731</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2.8964663E7</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4390886.0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24573777</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186505461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GLEANERS FOOD BANK</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130369170</v>
      </c>
      <c r="D3" s="99">
        <v>1.3036917E8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915449</v>
      </c>
      <c r="D7" s="99">
        <v>400177.0</v>
      </c>
      <c r="E7" s="99">
        <v>214220.0</v>
      </c>
      <c r="F7" s="99">
        <v>301052.0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7300057</v>
      </c>
      <c r="D9" s="99">
        <v>6112745.0</v>
      </c>
      <c r="E9" s="99">
        <v>277921.0</v>
      </c>
      <c r="F9" s="99">
        <v>909391.0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118338</v>
      </c>
      <c r="D10" s="99">
        <v>91909.0</v>
      </c>
      <c r="E10" s="99">
        <v>3269.0</v>
      </c>
      <c r="F10" s="99">
        <v>23160.0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873518</v>
      </c>
      <c r="D11" s="99">
        <v>674010.0</v>
      </c>
      <c r="E11" s="99">
        <v>11731.0</v>
      </c>
      <c r="F11" s="99">
        <v>187777.0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443165</v>
      </c>
      <c r="D12" s="99">
        <v>335607.0</v>
      </c>
      <c r="E12" s="99">
        <v>10772.0</v>
      </c>
      <c r="F12" s="99">
        <v>96786.0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36594</v>
      </c>
      <c r="D16" s="99">
        <v>0.0</v>
      </c>
      <c r="E16" s="99">
        <v>36594.0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58397</v>
      </c>
      <c r="D19" s="99">
        <v>0.0</v>
      </c>
      <c r="E19" s="99">
        <v>58397.0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718853</v>
      </c>
      <c r="D20" s="99">
        <v>101571.0</v>
      </c>
      <c r="E20" s="99">
        <v>208218.0</v>
      </c>
      <c r="F20" s="99">
        <v>409064.0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306574</v>
      </c>
      <c r="D22" s="99">
        <v>240366.0</v>
      </c>
      <c r="E22" s="99">
        <v>50464.0</v>
      </c>
      <c r="F22" s="99">
        <v>15744.0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584321</v>
      </c>
      <c r="D23" s="99">
        <v>190888.0</v>
      </c>
      <c r="E23" s="99">
        <v>0.0</v>
      </c>
      <c r="F23" s="99">
        <v>393433.0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1140991</v>
      </c>
      <c r="D25" s="99">
        <v>1043761.0</v>
      </c>
      <c r="E25" s="99">
        <v>48342.0</v>
      </c>
      <c r="F25" s="99">
        <v>48888.0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96964</v>
      </c>
      <c r="D28" s="99">
        <v>65313.0</v>
      </c>
      <c r="E28" s="99">
        <v>23110.0</v>
      </c>
      <c r="F28" s="99">
        <v>8541.0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1293918</v>
      </c>
      <c r="D31" s="99">
        <v>1270447.0</v>
      </c>
      <c r="E31" s="99">
        <v>4864.0</v>
      </c>
      <c r="F31" s="99">
        <v>18607.0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24931294</v>
      </c>
      <c r="D34" s="99">
        <v>2.4931294E7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3323118</v>
      </c>
      <c r="D35" s="99">
        <v>3323118.0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2364286</v>
      </c>
      <c r="D36" s="99">
        <v>2363256.0</v>
      </c>
      <c r="E36" s="99">
        <v>0.0</v>
      </c>
      <c r="F36" s="99">
        <v>1030.0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1222454</v>
      </c>
      <c r="D37" s="99">
        <v>1220379.0</v>
      </c>
      <c r="E37" s="99">
        <v>2075.0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1156848</v>
      </c>
      <c r="D38" s="99">
        <v>158714.0</v>
      </c>
      <c r="E38" s="99">
        <v>24554.0</v>
      </c>
      <c r="F38" s="99">
        <v>973580.0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177254309</v>
      </c>
      <c r="D40" s="104">
        <f t="shared" si="2"/>
        <v>172892725</v>
      </c>
      <c r="E40" s="104">
        <f t="shared" si="2"/>
        <v>974531</v>
      </c>
      <c r="F40" s="104">
        <f t="shared" si="2"/>
        <v>3387053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GLEANERS FOOD BANK</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5443992.0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6830130.0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3528501.0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2912926.0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1.0960965E7</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185743.0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2.4490554E7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9080478.0</v>
      </c>
      <c r="E12" s="109">
        <f>D11-D12</f>
        <v>15410076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1.134769E7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980122.0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57600145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5628608.0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5147569.0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206527.0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10982704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2.755718E7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1.9060261E7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46617441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57600145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GLEANERS FOOD BANK</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177254309</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1293918</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175960391</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14663365.92</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12274122</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0.8370603359</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27557180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177254309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14771192.42</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1.86560294</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11347690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177254309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14771192.42</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0.7682311407</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1.605291477</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146218587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186505461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0.7839909149</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8215506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1435021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9650527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177254309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0.05444452693</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991856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8215506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0.1207297518</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172892725</v>
      </c>
      <c r="E41" s="165">
        <f t="shared" ref="E41:E44" si="1">D41/$D$44</f>
        <v>0.9753936363</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974531</v>
      </c>
      <c r="E42" s="165">
        <f t="shared" si="1"/>
        <v>0.005497925582</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3387053</v>
      </c>
      <c r="E43" s="165">
        <f t="shared" si="1"/>
        <v>0.01910843815</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177254309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148360401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3387053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43.80220829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29862257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10776177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2.771136461</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57600145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GLEANERS FOOD BANK</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2775115.0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1.68036613E8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1.50361381E8</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170811728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4001884.0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2339619.0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6341503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231561.0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2.0646803E7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2.5641969E7</v>
      </c>
      <c r="E27" s="50">
        <v>41290.0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-4995166</v>
      </c>
      <c r="E28" s="75">
        <f t="shared" si="2"/>
        <v>-41290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-5036456</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2.411984E7</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9070217.0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15049623</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187397959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GLEANERS FOOD BANK</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139466663</v>
      </c>
      <c r="D3" s="99">
        <v>1.39466663E8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583160</v>
      </c>
      <c r="D7" s="99">
        <v>431611.0</v>
      </c>
      <c r="E7" s="99">
        <v>90966.0</v>
      </c>
      <c r="F7" s="99">
        <v>60583.0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9018859</v>
      </c>
      <c r="D9" s="99">
        <v>6806183.0</v>
      </c>
      <c r="E9" s="99">
        <v>1140103.0</v>
      </c>
      <c r="F9" s="99">
        <v>1072573.0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133842</v>
      </c>
      <c r="D10" s="99">
        <v>88628.0</v>
      </c>
      <c r="E10" s="99">
        <v>32067.0</v>
      </c>
      <c r="F10" s="99">
        <v>13147.0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1462359</v>
      </c>
      <c r="D11" s="99">
        <v>977103.0</v>
      </c>
      <c r="E11" s="99">
        <v>340199.0</v>
      </c>
      <c r="F11" s="99">
        <v>145057.0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550604</v>
      </c>
      <c r="D12" s="99">
        <v>368534.0</v>
      </c>
      <c r="E12" s="99">
        <v>127684.0</v>
      </c>
      <c r="F12" s="99">
        <v>54386.0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34623</v>
      </c>
      <c r="D16" s="99">
        <v>0.0</v>
      </c>
      <c r="E16" s="99">
        <v>34623.0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73767</v>
      </c>
      <c r="D19" s="99">
        <v>0.0</v>
      </c>
      <c r="E19" s="99">
        <v>73767.0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904327</v>
      </c>
      <c r="D20" s="99">
        <v>142265.0</v>
      </c>
      <c r="E20" s="99">
        <v>529524.0</v>
      </c>
      <c r="F20" s="99">
        <v>232538.0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397497</v>
      </c>
      <c r="D22" s="99">
        <v>338284.0</v>
      </c>
      <c r="E22" s="99">
        <v>6195.0</v>
      </c>
      <c r="F22" s="99">
        <v>53018.0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805206</v>
      </c>
      <c r="D23" s="99">
        <v>368590.0</v>
      </c>
      <c r="E23" s="99">
        <v>403943.0</v>
      </c>
      <c r="F23" s="99">
        <v>32673.0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1174513</v>
      </c>
      <c r="D25" s="99">
        <v>1067548.0</v>
      </c>
      <c r="E25" s="99">
        <v>54714.0</v>
      </c>
      <c r="F25" s="99">
        <v>52251.0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3270007</v>
      </c>
      <c r="D26" s="99">
        <v>3269983.0</v>
      </c>
      <c r="E26" s="99">
        <v>0.0</v>
      </c>
      <c r="F26" s="99">
        <v>24.0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97671</v>
      </c>
      <c r="D28" s="99">
        <v>58045.0</v>
      </c>
      <c r="E28" s="99">
        <v>7881.0</v>
      </c>
      <c r="F28" s="99">
        <v>31745.0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1533474</v>
      </c>
      <c r="D31" s="99">
        <v>1505658.0</v>
      </c>
      <c r="E31" s="99">
        <v>22051.0</v>
      </c>
      <c r="F31" s="99">
        <v>5765.0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240</v>
      </c>
      <c r="C34" s="98">
        <f t="shared" si="1"/>
        <v>20037628</v>
      </c>
      <c r="D34" s="99">
        <v>2.0037628E7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2097445</v>
      </c>
      <c r="D35" s="99">
        <v>2097445.0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929304</v>
      </c>
      <c r="D36" s="99">
        <v>921990.0</v>
      </c>
      <c r="E36" s="99">
        <v>0.0</v>
      </c>
      <c r="F36" s="99">
        <v>7314.0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317907</v>
      </c>
      <c r="D37" s="99">
        <v>54696.0</v>
      </c>
      <c r="E37" s="99">
        <v>259036.0</v>
      </c>
      <c r="F37" s="99">
        <v>4175.0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284074</v>
      </c>
      <c r="D38" s="99">
        <v>218233.0</v>
      </c>
      <c r="E38" s="99">
        <v>25507.0</v>
      </c>
      <c r="F38" s="99">
        <v>40334.0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183172930</v>
      </c>
      <c r="D40" s="104">
        <f t="shared" si="2"/>
        <v>178219087</v>
      </c>
      <c r="E40" s="104">
        <f t="shared" si="2"/>
        <v>3148260</v>
      </c>
      <c r="F40" s="104">
        <f t="shared" si="2"/>
        <v>1805583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GLEANERS FOOD BANK</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3068552.0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8147891.0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1.2703356E7</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4647502.0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1.3980011E7</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255299.0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2.666766E7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1.0606345E7</v>
      </c>
      <c r="E12" s="109">
        <f>D11-D12</f>
        <v>16061315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1.1694226E7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1310634.0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71868786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9043049.0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5134706.0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197737.0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14375492</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2.9119526E7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2.8373768E7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57493294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71868786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