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<sst xmlns="http://schemas.openxmlformats.org/spreadsheetml/2006/main" count="867" uniqueCount="253">
  <si>
    <t>CHESTER COUNTY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</si>
  <si>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</si>
  <si>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</si>
  <si>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</si>
  <si>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</si>
  <si>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</si>
  <si>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</si>
  <si>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</si>
  <si>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</si>
  <si>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</si>
  <si>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</si>
  <si>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</si>
  <si>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</si>
  <si>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</si>
  <si>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</si>
  <si>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</si>
  <si>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</si>
  <si>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</si>
  <si>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</si>
  <si>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</si>
  <si>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</si>
  <si>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</si>
  <si>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</si>
  <si>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</si>
  <si>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</si>
  <si>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</si>
  <si>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</si>
  <si>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</si>
  <si>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</si>
  <si>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</si>
  <si>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</si>
  <si>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</si>
  <si>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</si>
  <si>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</si>
  <si>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</si>
  <si>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</si>
  <si>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</si>
  <si>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</si>
  <si>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</si>
  <si>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</si>
  <si>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</si>
  <si>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</si>
  <si>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</si>
  <si>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</si>
  <si>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</si>
  <si>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</si>
  <si>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</si>
  <si>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</si>
  <si>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</si>
  <si>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</si>
  <si>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</si>
  <si>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</si>
  <si>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</si>
  <si>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</si>
  <si>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</si>
  <si>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</si>
  <si>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</si>
  <si>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</si>
  <si>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</si>
  <si>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</si>
  <si>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</si>
  <si>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</si>
  <si>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</si>
  <si>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</si>
  <si>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</si>
  <si>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</si>
  <si>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</si>
  <si>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</si>
  <si>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</si>
  <si>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</si>
  <si>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</si>
  <si>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</si>
  <si>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</si>
  <si>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</si>
  <si>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</si>
  <si>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</si>
  <si>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</si>
  <si>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</si>
  <si>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</si>
  <si>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</si>
  <si>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</si>
  <si>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</si>
  <si>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</si>
  <si>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</si>
  <si>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</si>
  <si>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</si>
  <si>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</si>
  <si>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</si>
  <si>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</si>
  <si>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</si>
  <si>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</si>
  <si>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</si>
  <si>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</si>
  <si>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</si>
  <si>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</si>
  <si>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</si>
  <si>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</si>
  <si>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</si>
  <si>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</si>
  <si>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</si>
  <si>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</si>
  <si>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</si>
  <si>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</si>
  <si>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</si>
  <si>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</si>
  <si>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</si>
  <si>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</si>
  <si>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</si>
  <si>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</si>
  <si>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</si>
  <si>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</si>
  <si>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</si>
  <si>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</si>
  <si>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</si>
  <si>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</si>
  <si>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</si>
  <si>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</si>
  <si>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</si>
  <si>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</si>
  <si>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</si>
  <si>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</si>
  <si>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</si>
  <si>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</si>
  <si>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</si>
  <si>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</si>
  <si>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</si>
  <si>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</si>
  <si>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</si>
  <si>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</si>
  <si>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</si>
  <si>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</si>
  <si>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</si>
  <si>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</si>
  <si>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</si>
  <si>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EVENT EXPENSES</t>
  </si>
  <si>
    <t>REPAIRS AND MAINTENANCE</t>
  </si>
  <si>
    <t xml:space="preserve"> DUES AND SUBSCRIPTIONS</t>
  </si>
  <si>
    <t>BANK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</si>
  <si>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</si>
  <si>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</si>
  <si>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</si>
  <si>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</si>
  <si>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</si>
  <si>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</si>
  <si>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</si>
  <si>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</si>
  <si>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</si>
  <si>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</si>
  <si>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</si>
  <si>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</si>
  <si>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</si>
  <si>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</si>
  <si>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</si>
  <si>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</si>
  <si>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</si>
  <si>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</si>
  <si>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</si>
  <si>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</si>
  <si>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</si>
  <si>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</si>
  <si>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</si>
  <si>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</si>
  <si>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</si>
  <si>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</si>
  <si>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</si>
  <si>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</si>
  <si>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</si>
  <si>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</si>
  <si>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</si>
  <si>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</si>
  <si>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</si>
  <si>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</si>
  <si>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</si>
  <si>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</si>
  <si>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</si>
  <si>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</si>
  <si>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</si>
  <si>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</si>
  <si>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</si>
  <si>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</si>
  <si>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</si>
  <si>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</si>
  <si>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</si>
  <si>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</si>
  <si>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</si>
  <si>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</si>
  <si>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</si>
  <si>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</si>
  <si>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</si>
  <si>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</si>
  <si>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</si>
  <si>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</si>
  <si>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</si>
  <si>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</si>
  <si>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</si>
  <si>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</si>
  <si>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</si>
  <si>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</si>
  <si>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</si>
  <si>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</si>
  <si>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</si>
  <si>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</si>
  <si>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</si>
  <si>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</si>
  <si>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</si>
  <si>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</si>
  <si>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</si>
  <si>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</si>
  <si>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</si>
  <si>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</si>
  <si>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</si>
  <si>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</si>
  <si>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</si>
  <si>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</si>
  <si>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</si>
  <si>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</si>
  <si>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</si>
  <si>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</si>
  <si>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</si>
  <si>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</si>
  <si>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</si>
  <si>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</si>
  <si>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</si>
  <si>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</si>
  <si>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</si>
  <si>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</si>
  <si>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</si>
  <si>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</si>
  <si>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</si>
  <si>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</si>
  <si>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</si>
  <si>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</si>
  <si>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</si>
  <si>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</si>
  <si>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</si>
  <si>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</si>
  <si>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</si>
  <si>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</si>
  <si>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Service Fees</t>
  </si>
  <si>
    <r>
      <rPr>
        <rFont val="Roboto"/>
        <color rgb="FF000000"/>
        <sz val="10.0"/>
      </rPr>
      <t xml:space="preserve">Gross amount from sales of </t>
    </r>
    <r>
      <rPr>
        <rFont val="Roboto"/>
        <color rgb="FF000000"/>
        <sz val="10.0"/>
      </rPr>
      <t>assets other than inventory</t>
    </r>
  </si>
  <si>
    <t>Event Expenses</t>
  </si>
  <si>
    <t>Repairs and maintenance</t>
  </si>
  <si>
    <t xml:space="preserve"> Other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</si>
  <si>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</si>
  <si>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</si>
  <si>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EXPENSES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</si>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</sst>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CHESTER COUNTY COMMUNITY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6843480</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24289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6819191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568265.9167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9346455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16.44732638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110299168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6843480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570290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193.4089113</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108768020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6843480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570290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190.7240527</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207.1713791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9950899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14532199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0.6847483302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946847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105722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1052569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6843480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0.1538061045</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46618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946847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0.04923498728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2023'!D40</f>
        <v>6421293</v>
      </c>
      <c r="E41" s="164">
        <f t="shared" ref="E41:E44" si="1">D41/$D$44</f>
        <v>0.9383081415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378767</v>
      </c>
      <c r="E42" s="164">
        <f t="shared" si="1"/>
        <v>0.05534713333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43420</v>
      </c>
      <c r="E43" s="164">
        <f t="shared" si="1"/>
        <v>0.006344725198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6843480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10005992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43420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230.4466145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9448588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427014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22.12711527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118449078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CHESTER COUNTY COMMUNITY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57335.0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1.3068467E7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4291115.0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13125802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77983.0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77983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2507737.0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2.0526009E7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1.5112298E7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5413711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5413711</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62390.0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62390.0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21125233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CHESTER COUNTY COMMUNITY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5631524</v>
      </c>
      <c r="D3" s="99">
        <v>5631524.0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960344</v>
      </c>
      <c r="D4" s="99">
        <v>960344.0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398012</v>
      </c>
      <c r="D7" s="99">
        <v>311048.0</v>
      </c>
      <c r="E7" s="99">
        <v>71513.0</v>
      </c>
      <c r="F7" s="99">
        <v>15451.0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559115</v>
      </c>
      <c r="D9" s="99">
        <v>438236.0</v>
      </c>
      <c r="E9" s="99">
        <v>99343.0</v>
      </c>
      <c r="F9" s="99">
        <v>21536.0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20357</v>
      </c>
      <c r="D10" s="99">
        <v>15417.0</v>
      </c>
      <c r="E10" s="99">
        <v>4017.0</v>
      </c>
      <c r="F10" s="99">
        <v>923.0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31680</v>
      </c>
      <c r="D11" s="99">
        <v>24074.0</v>
      </c>
      <c r="E11" s="99">
        <v>6251.0</v>
      </c>
      <c r="F11" s="99">
        <v>1355.0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66853</v>
      </c>
      <c r="D12" s="99">
        <v>52170.0</v>
      </c>
      <c r="E12" s="99">
        <v>12067.0</v>
      </c>
      <c r="F12" s="99">
        <v>2616.0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19572</v>
      </c>
      <c r="D15" s="99">
        <v>104.0</v>
      </c>
      <c r="E15" s="99">
        <v>19468.0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345106</v>
      </c>
      <c r="D19" s="99">
        <v>345106.0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230584</v>
      </c>
      <c r="D20" s="99">
        <v>193225.0</v>
      </c>
      <c r="E20" s="99">
        <v>25873.0</v>
      </c>
      <c r="F20" s="99">
        <v>11486.0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19265</v>
      </c>
      <c r="D21" s="99">
        <v>17985.0</v>
      </c>
      <c r="E21" s="99">
        <v>1052.0</v>
      </c>
      <c r="F21" s="99">
        <v>228.0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107289</v>
      </c>
      <c r="D22" s="99">
        <v>86711.0</v>
      </c>
      <c r="E22" s="99">
        <v>16817.0</v>
      </c>
      <c r="F22" s="99">
        <v>3761.0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81391</v>
      </c>
      <c r="D23" s="99">
        <v>63409.0</v>
      </c>
      <c r="E23" s="99">
        <v>14778.0</v>
      </c>
      <c r="F23" s="99">
        <v>3204.0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21106</v>
      </c>
      <c r="D25" s="99">
        <v>19308.0</v>
      </c>
      <c r="E25" s="99">
        <v>1478.0</v>
      </c>
      <c r="F25" s="99">
        <v>320.0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1271</v>
      </c>
      <c r="D26" s="99">
        <v>991.0</v>
      </c>
      <c r="E26" s="99">
        <v>230.0</v>
      </c>
      <c r="F26" s="99">
        <v>50.0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24794</v>
      </c>
      <c r="D31" s="99">
        <v>19803.0</v>
      </c>
      <c r="E31" s="99">
        <v>4102.0</v>
      </c>
      <c r="F31" s="99">
        <v>889.0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26922</v>
      </c>
      <c r="D32" s="99">
        <v>2135.0</v>
      </c>
      <c r="E32" s="99">
        <v>24787.0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265540</v>
      </c>
      <c r="D34" s="99">
        <v>239939.0</v>
      </c>
      <c r="E34" s="99">
        <v>25601.0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44476</v>
      </c>
      <c r="D35" s="99">
        <v>21000.0</v>
      </c>
      <c r="E35" s="99">
        <v>23476.0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8308</v>
      </c>
      <c r="D36" s="99">
        <v>6721.0</v>
      </c>
      <c r="E36" s="99">
        <v>1305.0</v>
      </c>
      <c r="F36" s="99">
        <v>282.0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8863509</v>
      </c>
      <c r="D40" s="103">
        <f t="shared" si="2"/>
        <v>8449250</v>
      </c>
      <c r="E40" s="103">
        <f t="shared" si="2"/>
        <v>352158</v>
      </c>
      <c r="F40" s="103">
        <f t="shared" si="2"/>
        <v>62101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CHESTER COUNTY COMMUNITY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21764.0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8242565.0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1700000.0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95590.0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949374.0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708435.0</v>
      </c>
      <c r="E12" s="108">
        <f>D11-D12</f>
        <v>240939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1.00739347E8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2.516191E7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136202115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271383.0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274226.0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8489132.0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9034741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1.25467374E8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1700000.0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127167374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136202115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CHESTER COUNTY COMMUNITY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8863509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24794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8838715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736559.5833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8264329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11.22017714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125467374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8863509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738625.75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169.8659626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125901257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8863509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738625.75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170.4533818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181.673559</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13068467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21125233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0.6186188337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957127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118890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1076017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8863509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0.1213985341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52037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957127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0.05436791565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246</v>
      </c>
      <c r="D41" s="75">
        <f>'Expenses 2024'!D40</f>
        <v>8449250</v>
      </c>
      <c r="E41" s="164">
        <f t="shared" ref="E41:E44" si="1">D41/$D$44</f>
        <v>0.9532624156</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352158</v>
      </c>
      <c r="E42" s="164">
        <f t="shared" si="1"/>
        <v>0.03973121706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62101</v>
      </c>
      <c r="E43" s="164">
        <f t="shared" si="1"/>
        <v>0.007006367343</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8863509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13125802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62101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211.3621681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10059919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545609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18.43796382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136202115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CHESTER COUNTY COMMUNITY FOUNDATION</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181</v>
      </c>
      <c r="D5" s="176">
        <f>'Ratios 2022'!D8</f>
        <v>10.95012107</v>
      </c>
      <c r="E5" s="176">
        <f>'Ratios 2023'!D8</f>
        <v>16.44732638</v>
      </c>
      <c r="F5" s="176">
        <f>'Ratios 2024'!D8</f>
        <v>11.22017714</v>
      </c>
      <c r="G5" s="176">
        <f>average(D5:F5)</f>
        <v>12.87254153</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189</v>
      </c>
      <c r="D10" s="148">
        <f>'Ratios 2022'!D14</f>
        <v>133.893041</v>
      </c>
      <c r="E10" s="148">
        <f>'Ratios 2023'!D14</f>
        <v>193.4089113</v>
      </c>
      <c r="F10" s="148">
        <f>'Ratios 2024'!D14</f>
        <v>169.8659626</v>
      </c>
      <c r="G10" s="176">
        <f>average(D10:F10)</f>
        <v>165.7226383</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132.2872973</v>
      </c>
      <c r="E15" s="179">
        <f>'Ratios 2023'!D20</f>
        <v>190.7240527</v>
      </c>
      <c r="F15" s="179">
        <f>'Ratios 2024'!D20</f>
        <v>170.4533818</v>
      </c>
      <c r="G15" s="176">
        <f>average(D15:F15)</f>
        <v>164.4882439</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0.9163322025</v>
      </c>
      <c r="E20" s="162">
        <f>'Ratios 2023'!D26</f>
        <v>0.6847483302</v>
      </c>
      <c r="F20" s="162">
        <f>'Ratios 2024'!D26</f>
        <v>0.6186188337</v>
      </c>
      <c r="G20" s="180">
        <f>average(D20:F20)</f>
        <v>0.7398997888</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0.122451929</v>
      </c>
      <c r="E25" s="162">
        <f>'Ratios 2023'!D33</f>
        <v>0.1538061045</v>
      </c>
      <c r="F25" s="162">
        <f>'Ratios 2024'!D33</f>
        <v>0.1213985341</v>
      </c>
      <c r="G25" s="180">
        <f>average(D25:F25)</f>
        <v>0.1325521892</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0.07945509582</v>
      </c>
      <c r="E30" s="162">
        <f>'Ratios 2023'!D38</f>
        <v>0.04923498728</v>
      </c>
      <c r="F30" s="162">
        <f>'Ratios 2024'!D38</f>
        <v>0.05436791565</v>
      </c>
      <c r="G30" s="180">
        <f>average(D30:F30)</f>
        <v>0.06101933292</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0.949379235</v>
      </c>
      <c r="E35" s="162">
        <f>'Ratios 2023'!E41</f>
        <v>0.9383081415</v>
      </c>
      <c r="F35" s="162">
        <f>'Ratios 2024'!E41</f>
        <v>0.9532624156</v>
      </c>
      <c r="G35" s="180">
        <f t="shared" ref="G35:G37" si="1">average(D35:F35)</f>
        <v>0.946983264</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0.04612509018</v>
      </c>
      <c r="E36" s="162">
        <f>'Ratios 2023'!E42</f>
        <v>0.05534713333</v>
      </c>
      <c r="F36" s="162">
        <f>'Ratios 2024'!E42</f>
        <v>0.03973121706</v>
      </c>
      <c r="G36" s="180">
        <f t="shared" si="1"/>
        <v>0.04706781352</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0.004495674827</v>
      </c>
      <c r="E37" s="162">
        <f>'Ratios 2023'!E43</f>
        <v>0.006344725198</v>
      </c>
      <c r="F37" s="162">
        <f>'Ratios 2024'!E43</f>
        <v>0.007006367343</v>
      </c>
      <c r="G37" s="180">
        <f t="shared" si="1"/>
        <v>0.005948922456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491.1037152</v>
      </c>
      <c r="E42" s="165">
        <f>'Ratios 2023'!D49</f>
        <v>230.4466145</v>
      </c>
      <c r="F42" s="165">
        <f>'Ratios 2024'!D49</f>
        <v>211.3621681</v>
      </c>
      <c r="G42" s="182">
        <f>average(D42:F42)</f>
        <v>310.9708326</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18.5801395</v>
      </c>
      <c r="E47" s="148">
        <f>'Ratios 2023'!D54</f>
        <v>22.12711527</v>
      </c>
      <c r="F47" s="148">
        <f>'Ratios 2024'!D54</f>
        <v>18.43796382</v>
      </c>
      <c r="G47" s="176">
        <f>average(D47:F47)</f>
        <v>19.71507286</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CHESTER COUNTY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CHESTER COUNTY COMMUNITY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7150.0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60385.0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1.8967645E7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1.4655921E7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19035180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61476.0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61476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2036367.0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1.7972175E7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1.8351169E7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-378994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-378994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5680.0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60180.0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-54500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20699529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CHESTER COUNTY COMMUNITY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5749401</v>
      </c>
      <c r="D3" s="99">
        <v>5749401.0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686921</v>
      </c>
      <c r="D4" s="99">
        <v>686921.0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371029</v>
      </c>
      <c r="D7" s="99">
        <v>233655.0</v>
      </c>
      <c r="E7" s="99">
        <v>125340.0</v>
      </c>
      <c r="F7" s="99">
        <v>12034.0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553317</v>
      </c>
      <c r="D9" s="99">
        <v>504246.0</v>
      </c>
      <c r="E9" s="99">
        <v>34776.0</v>
      </c>
      <c r="F9" s="99">
        <v>14295.0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17712</v>
      </c>
      <c r="D10" s="99">
        <v>16508.0</v>
      </c>
      <c r="E10" s="99">
        <v>595.0</v>
      </c>
      <c r="F10" s="99">
        <v>609.0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55732</v>
      </c>
      <c r="D11" s="99">
        <v>40550.0</v>
      </c>
      <c r="E11" s="99">
        <v>13142.0</v>
      </c>
      <c r="F11" s="99">
        <v>2040.0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57944</v>
      </c>
      <c r="D12" s="99">
        <v>45507.0</v>
      </c>
      <c r="E12" s="99">
        <v>10660.0</v>
      </c>
      <c r="F12" s="99">
        <v>1777.0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296191</v>
      </c>
      <c r="D19" s="99">
        <v>296191.0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85556</v>
      </c>
      <c r="D20" s="99">
        <v>50749.0</v>
      </c>
      <c r="E20" s="99">
        <v>33697.0</v>
      </c>
      <c r="F20" s="99">
        <v>1110.0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19509</v>
      </c>
      <c r="D21" s="99">
        <v>16568.0</v>
      </c>
      <c r="E21" s="99">
        <v>2521.0</v>
      </c>
      <c r="F21" s="99">
        <v>420.0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60975</v>
      </c>
      <c r="D22" s="99">
        <v>52571.0</v>
      </c>
      <c r="E22" s="99">
        <v>8289.0</v>
      </c>
      <c r="F22" s="99">
        <v>115.0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120530</v>
      </c>
      <c r="D23" s="99">
        <v>100170.0</v>
      </c>
      <c r="E23" s="99">
        <v>17451.0</v>
      </c>
      <c r="F23" s="99">
        <v>2909.0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17039</v>
      </c>
      <c r="D25" s="99">
        <v>15344.0</v>
      </c>
      <c r="E25" s="99">
        <v>1453.0</v>
      </c>
      <c r="F25" s="99">
        <v>242.0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2916</v>
      </c>
      <c r="D26" s="99">
        <v>2530.0</v>
      </c>
      <c r="E26" s="99">
        <v>331.0</v>
      </c>
      <c r="F26" s="99">
        <v>55.0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24583</v>
      </c>
      <c r="D31" s="99">
        <v>19656.0</v>
      </c>
      <c r="E31" s="99">
        <v>4223.0</v>
      </c>
      <c r="F31" s="99">
        <v>704.0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24140</v>
      </c>
      <c r="D32" s="99">
        <v>2176.0</v>
      </c>
      <c r="E32" s="99">
        <v>21964.0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306961</v>
      </c>
      <c r="D34" s="99">
        <v>284239.0</v>
      </c>
      <c r="E34" s="99">
        <v>22722.0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90615</v>
      </c>
      <c r="D35" s="99">
        <v>0.0</v>
      </c>
      <c r="E35" s="99">
        <v>90615.0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26320</v>
      </c>
      <c r="D36" s="99">
        <v>20701.0</v>
      </c>
      <c r="E36" s="99">
        <v>4816.0</v>
      </c>
      <c r="F36" s="99">
        <v>803.0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23632</v>
      </c>
      <c r="D37" s="99">
        <v>18511.0</v>
      </c>
      <c r="E37" s="99">
        <v>3704.0</v>
      </c>
      <c r="F37" s="99">
        <v>1417.0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30597</v>
      </c>
      <c r="D38" s="99">
        <v>28993.0</v>
      </c>
      <c r="E38" s="99">
        <v>1374.0</v>
      </c>
      <c r="F38" s="99">
        <v>230.0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8621620</v>
      </c>
      <c r="D40" s="103">
        <f t="shared" si="2"/>
        <v>8185187</v>
      </c>
      <c r="E40" s="103">
        <f t="shared" si="2"/>
        <v>397673</v>
      </c>
      <c r="F40" s="103">
        <f t="shared" si="2"/>
        <v>38760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CHESTER COUNTY COMMUNITY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5001.0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7839882.0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79445.0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916111.0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659352.0</v>
      </c>
      <c r="E12" s="108">
        <f>D11-D12</f>
        <v>256759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7.3372928E7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2.1671306E7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103228321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150505.0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276151.0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6600755.0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7027411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9.619791E7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3000.0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96200910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103228321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CHESTER COUNTY COMMUNITY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8621620</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24583</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8597037</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716419.75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7844883</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10.95012107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96197910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8621620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718468.3333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133.893041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95044234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8621620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718468.3333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132.2872973</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143.2374184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18967645</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20699529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0.9163322025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924346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131388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1055734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8621620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0.122451929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73444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924346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0.07945509582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8185187</v>
      </c>
      <c r="E41" s="164">
        <f t="shared" ref="E41:E44" si="1">D41/$D$44</f>
        <v>0.949379235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397673</v>
      </c>
      <c r="E42" s="164">
        <f t="shared" si="1"/>
        <v>0.04612509018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38760</v>
      </c>
      <c r="E43" s="164">
        <f t="shared" si="1"/>
        <v>0.004495674827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8621620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19035180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38760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491.1037152</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7927328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426656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18.5801395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103228321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CHESTER COUNTY COMMUNITY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55093.0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9950899.0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1521337.0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10005992</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67378.0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67378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2237614.0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1.1020302E7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8799087.0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2221215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2221215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74195.0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74195.0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14532199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CHESTER COUNTY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3834208</v>
      </c>
      <c r="D3" s="99">
        <v>3834208.0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712347</v>
      </c>
      <c r="D4" s="99">
        <v>712347.0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378232</v>
      </c>
      <c r="D7" s="99">
        <v>299501.0</v>
      </c>
      <c r="E7" s="99">
        <v>67437.0</v>
      </c>
      <c r="F7" s="99">
        <v>11294.0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568615</v>
      </c>
      <c r="D9" s="99">
        <v>452029.0</v>
      </c>
      <c r="E9" s="99">
        <v>99646.0</v>
      </c>
      <c r="F9" s="99">
        <v>16940.0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18071</v>
      </c>
      <c r="D10" s="99">
        <v>13568.0</v>
      </c>
      <c r="E10" s="99">
        <v>3702.0</v>
      </c>
      <c r="F10" s="99">
        <v>801.0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28547</v>
      </c>
      <c r="D11" s="99">
        <v>21706.0</v>
      </c>
      <c r="E11" s="99">
        <v>5847.0</v>
      </c>
      <c r="F11" s="99">
        <v>994.0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59104</v>
      </c>
      <c r="D12" s="99">
        <v>46234.0</v>
      </c>
      <c r="E12" s="99">
        <v>11000.0</v>
      </c>
      <c r="F12" s="99">
        <v>1870.0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19595</v>
      </c>
      <c r="D15" s="99">
        <v>550.0</v>
      </c>
      <c r="E15" s="99">
        <v>19045.0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298722</v>
      </c>
      <c r="D19" s="99">
        <v>298722.0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191154</v>
      </c>
      <c r="D20" s="99">
        <v>169373.0</v>
      </c>
      <c r="E20" s="99">
        <v>18749.0</v>
      </c>
      <c r="F20" s="99">
        <v>3032.0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27669</v>
      </c>
      <c r="D21" s="99">
        <v>24527.0</v>
      </c>
      <c r="E21" s="99">
        <v>2685.0</v>
      </c>
      <c r="F21" s="99">
        <v>457.0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115572</v>
      </c>
      <c r="D22" s="99">
        <v>93864.0</v>
      </c>
      <c r="E22" s="99">
        <v>17160.0</v>
      </c>
      <c r="F22" s="99">
        <v>4548.0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90209</v>
      </c>
      <c r="D23" s="99">
        <v>73089.0</v>
      </c>
      <c r="E23" s="99">
        <v>14632.0</v>
      </c>
      <c r="F23" s="99">
        <v>2488.0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20747</v>
      </c>
      <c r="D25" s="99">
        <v>19170.0</v>
      </c>
      <c r="E25" s="99">
        <v>1348.0</v>
      </c>
      <c r="F25" s="99">
        <v>229.0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11450</v>
      </c>
      <c r="D26" s="99">
        <v>11032.0</v>
      </c>
      <c r="E26" s="99">
        <v>357.0</v>
      </c>
      <c r="F26" s="99">
        <v>61.0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24289</v>
      </c>
      <c r="D31" s="99">
        <v>19428.0</v>
      </c>
      <c r="E31" s="99">
        <v>4155.0</v>
      </c>
      <c r="F31" s="99">
        <v>706.0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24205</v>
      </c>
      <c r="D32" s="99">
        <v>1988.0</v>
      </c>
      <c r="E32" s="99">
        <v>22217.0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240</v>
      </c>
      <c r="C34" s="98">
        <f t="shared" si="1"/>
        <v>259718</v>
      </c>
      <c r="D34" s="99">
        <v>237218.0</v>
      </c>
      <c r="E34" s="99">
        <v>22500.0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149125</v>
      </c>
      <c r="D35" s="99">
        <v>82120.0</v>
      </c>
      <c r="E35" s="99">
        <v>67005.0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11901</v>
      </c>
      <c r="D36" s="99">
        <v>10619.0</v>
      </c>
      <c r="E36" s="99">
        <v>1282.0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6843480</v>
      </c>
      <c r="D40" s="103">
        <f t="shared" si="2"/>
        <v>6421293</v>
      </c>
      <c r="E40" s="103">
        <f t="shared" si="2"/>
        <v>378767</v>
      </c>
      <c r="F40" s="103">
        <f t="shared" si="2"/>
        <v>43420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CHESTER COUNTY COMMUNITY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13876.0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9332579.0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10788.0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91345.0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916111.0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683641.0</v>
      </c>
      <c r="E12" s="108">
        <f>D11-D12</f>
        <v>232470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8.5423725E7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2.3344295E7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118449078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234100.0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192914.0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7712108.0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8139122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1.10299168E8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10788.0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110309956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118449078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