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<sst xmlns="http://schemas.openxmlformats.org/spreadsheetml/2006/main" count="871" uniqueCount="253">
  <si>
    <t>INTERFAITH WORKS</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</si>
  <si>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</si>
  <si>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</si>
  <si>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</si>
  <si>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</si>
  <si>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</si>
  <si>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</si>
  <si>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</si>
  <si>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</si>
  <si>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</si>
  <si>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</si>
  <si>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</si>
  <si>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</si>
  <si>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</si>
  <si>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</si>
  <si>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</si>
  <si>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</si>
  <si>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</si>
  <si>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</si>
  <si>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</si>
  <si>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</si>
  <si>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</si>
  <si>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</si>
  <si>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</si>
  <si>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</si>
  <si>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</si>
  <si>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</si>
  <si>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</si>
  <si>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</si>
  <si>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</si>
  <si>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</si>
  <si>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</si>
  <si>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</si>
  <si>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</si>
  <si>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</si>
  <si>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</si>
  <si>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</si>
  <si>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</si>
  <si>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</si>
  <si>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</si>
  <si>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</si>
  <si>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</si>
  <si>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</si>
  <si>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</si>
  <si>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</si>
  <si>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</si>
  <si>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</si>
  <si>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</si>
  <si>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</si>
  <si>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</si>
  <si>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</si>
  <si>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</si>
  <si>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</si>
  <si>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</si>
  <si>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</si>
  <si>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</si>
  <si>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</si>
  <si>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</si>
  <si>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</si>
  <si>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</si>
  <si>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</si>
  <si>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</si>
  <si>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</si>
  <si>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</si>
  <si>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HOMELESS SERVICES</t>
  </si>
  <si>
    <t>INTERFAITH CLOTHING CENTER</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</si>
  <si>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</si>
  <si>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</si>
  <si>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</si>
  <si>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</si>
  <si>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</si>
  <si>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</si>
  <si>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</si>
  <si>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</si>
  <si>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</si>
  <si>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</si>
  <si>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</si>
  <si>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</si>
  <si>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</si>
  <si>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</si>
  <si>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</si>
  <si>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</si>
  <si>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</si>
  <si>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</si>
  <si>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</si>
  <si>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</si>
  <si>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</si>
  <si>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</si>
  <si>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</si>
  <si>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</si>
  <si>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</si>
  <si>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</si>
  <si>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</si>
  <si>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</si>
  <si>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</si>
  <si>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</si>
  <si>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</si>
  <si>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</si>
  <si>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</si>
  <si>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</si>
  <si>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</si>
  <si>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</si>
  <si>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</si>
  <si>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</si>
  <si>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</si>
  <si>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</si>
  <si>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</si>
  <si>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</si>
  <si>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</si>
  <si>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</si>
  <si>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</si>
  <si>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</si>
  <si>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</si>
  <si>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</si>
  <si>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</si>
  <si>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</si>
  <si>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</si>
  <si>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</si>
  <si>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</si>
  <si>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</si>
  <si>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</si>
  <si>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</si>
  <si>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</si>
  <si>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</si>
  <si>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</si>
  <si>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</si>
  <si>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</si>
  <si>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</si>
  <si>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</si>
  <si>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</si>
  <si>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</si>
  <si>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</si>
  <si>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</si>
  <si>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</si>
  <si>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</si>
  <si>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REPAIRS &amp; MAINTENANCE</t>
  </si>
  <si>
    <t>PERSONNEL-RELATED EXP.</t>
  </si>
  <si>
    <t>PAYROLL &amp; HR SERVICES</t>
  </si>
  <si>
    <t>OTHER EXPENSES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</si>
  <si>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</si>
  <si>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</si>
  <si>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</si>
  <si>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</si>
  <si>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</si>
  <si>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</si>
  <si>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</si>
  <si>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</si>
  <si>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</si>
  <si>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</si>
  <si>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</si>
  <si>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</si>
  <si>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</si>
  <si>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</si>
  <si>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</si>
  <si>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</si>
  <si>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</si>
  <si>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</si>
  <si>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</si>
  <si>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</si>
  <si>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</si>
  <si>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</si>
  <si>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</si>
  <si>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</si>
  <si>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</si>
  <si>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</si>
  <si>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</si>
  <si>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</si>
  <si>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</si>
  <si>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</si>
  <si>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</si>
  <si>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</si>
  <si>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</si>
  <si>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</si>
  <si>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</si>
  <si>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</si>
  <si>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</si>
  <si>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</si>
  <si>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</si>
  <si>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</si>
  <si>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</si>
  <si>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</si>
  <si>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</si>
  <si>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</si>
  <si>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</si>
  <si>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</si>
  <si>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</si>
  <si>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</si>
  <si>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</si>
  <si>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</si>
  <si>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</si>
  <si>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</si>
  <si>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</si>
  <si>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</si>
  <si>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</si>
  <si>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</si>
  <si>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</si>
  <si>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</si>
  <si>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</si>
  <si>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</si>
  <si>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</si>
  <si>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</si>
  <si>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</si>
  <si>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</si>
  <si>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</si>
  <si>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</si>
  <si>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</si>
  <si>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</si>
  <si>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</si>
  <si>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</si>
  <si>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</si>
  <si>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</si>
  <si>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</si>
  <si>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</si>
  <si>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</si>
  <si>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</si>
  <si>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</si>
  <si>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</si>
  <si>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</si>
  <si>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</si>
  <si>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</si>
  <si>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</si>
  <si>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</si>
  <si>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</si>
  <si>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</si>
  <si>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</si>
  <si>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</si>
  <si>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</si>
  <si>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</si>
  <si>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</si>
  <si>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</si>
  <si>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</si>
  <si>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</si>
  <si>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</si>
  <si>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</si>
  <si>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</si>
  <si>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</si>
  <si>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</si>
  <si>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</si>
  <si>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</si>
  <si>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</si>
  <si>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</si>
  <si>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</si>
  <si>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REPAIRS AND MAINTENANCE</t>
  </si>
  <si>
    <t>PAYROLL AND HR SERVICES</t>
  </si>
  <si>
    <t>VOLUNTEER/STAFF APPREC.</t>
  </si>
  <si>
    <t>PROF. DEVELOPMENT</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</si>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</sst>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INTERFAITH WORKS</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2022'!C40</f>
        <v>17641024</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2022'!C31</f>
        <v>70814</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17570210</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1464184.167</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2022'!E2+'Balance Sheet 2022'!E3</f>
        <v>964325</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0.6586090889</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2022'!E30</f>
        <v>1543105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2022'!C40</f>
        <v>17641024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1470085.333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1.049670359</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2022'!E13:E15)</f>
        <v>244408</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2022'!C40</f>
        <v>17641024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1470085.333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0.1662542945</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0.8248633834</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2022'!E2:E7,'Revenues 2022'!F10:F15)</f>
        <v>9598251</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2022'!F44</f>
        <v>17557698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0.5466691021</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2022'!C7:C9)</f>
        <v>6955146</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2022'!C10:C12)</f>
        <v>1048307</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8003453</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2022'!C40</f>
        <v>17641024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0.4536841512</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2022'!C10:C11)</f>
        <v>481941</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2022'!C7:C9)</f>
        <v>6955146</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0.06929272225</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240</v>
      </c>
      <c r="D41" s="75">
        <f>'Expenses 2022'!D40</f>
        <v>15517358</v>
      </c>
      <c r="E41" s="165">
        <f t="shared" ref="E41:E44" si="1">D41/$D$44</f>
        <v>0.8796177592</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2022'!E40</f>
        <v>1354974</v>
      </c>
      <c r="E42" s="165">
        <f t="shared" si="1"/>
        <v>0.07680812633</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2022'!F40</f>
        <v>768692</v>
      </c>
      <c r="E43" s="165">
        <f t="shared" si="1"/>
        <v>0.04357411452</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17641024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2022'!F9</f>
        <v>17445551</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2022'!F40</f>
        <v>768692</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22.69511196</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2022'!E2:E10)</f>
        <v>2739969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2022'!E19:E22)</f>
        <v>1156361</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2.369475449</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2022'!E25:E26)</f>
        <v>588470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2022'!E18</f>
        <v>6535769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0.09003837192</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INTERFAITH WORKS</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20087.0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1.1914082E7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8395943.0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6621168.0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20330112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68482.0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6069.0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74551</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11216.0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241</v>
      </c>
      <c r="D26" s="50">
        <v>168331.0</v>
      </c>
      <c r="E26" s="50">
        <v>9747.0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140190.0</v>
      </c>
      <c r="E27" s="50">
        <v>9652.0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28141</v>
      </c>
      <c r="E28" s="75">
        <f t="shared" si="2"/>
        <v>95</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28236</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20444115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INTERFAITH WORKS</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8749219</v>
      </c>
      <c r="D4" s="99">
        <v>8749219.0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202483</v>
      </c>
      <c r="D7" s="99">
        <v>0.0</v>
      </c>
      <c r="E7" s="99">
        <v>101242.0</v>
      </c>
      <c r="F7" s="99">
        <v>101241.0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8333624</v>
      </c>
      <c r="D9" s="99">
        <v>7264723.0</v>
      </c>
      <c r="E9" s="99">
        <v>661288.0</v>
      </c>
      <c r="F9" s="99">
        <v>407613.0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35782</v>
      </c>
      <c r="D10" s="99">
        <v>18363.0</v>
      </c>
      <c r="E10" s="99">
        <v>15178.0</v>
      </c>
      <c r="F10" s="99">
        <v>2241.0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570849</v>
      </c>
      <c r="D11" s="99">
        <v>390140.0</v>
      </c>
      <c r="E11" s="99">
        <v>163034.0</v>
      </c>
      <c r="F11" s="99">
        <v>17675.0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762213</v>
      </c>
      <c r="D12" s="99">
        <v>634273.0</v>
      </c>
      <c r="E12" s="99">
        <v>84683.0</v>
      </c>
      <c r="F12" s="99">
        <v>43257.0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153745</v>
      </c>
      <c r="D14" s="99">
        <v>0.0</v>
      </c>
      <c r="E14" s="99">
        <v>153745.0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14372</v>
      </c>
      <c r="D15" s="99">
        <v>0.0</v>
      </c>
      <c r="E15" s="99">
        <v>14372.0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107300</v>
      </c>
      <c r="D16" s="99">
        <v>0.0</v>
      </c>
      <c r="E16" s="99">
        <v>107300.0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43500</v>
      </c>
      <c r="D18" s="99">
        <v>0.0</v>
      </c>
      <c r="E18" s="99">
        <v>0.0</v>
      </c>
      <c r="F18" s="99">
        <v>43500.0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686</v>
      </c>
      <c r="D19" s="99">
        <v>0.0</v>
      </c>
      <c r="E19" s="99">
        <v>686.0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503794</v>
      </c>
      <c r="D20" s="99">
        <v>343379.0</v>
      </c>
      <c r="E20" s="99">
        <v>49491.0</v>
      </c>
      <c r="F20" s="99">
        <v>110924.0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321544</v>
      </c>
      <c r="D22" s="99">
        <v>239971.0</v>
      </c>
      <c r="E22" s="99">
        <v>28661.0</v>
      </c>
      <c r="F22" s="99">
        <v>52912.0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140819</v>
      </c>
      <c r="D23" s="99">
        <v>100830.0</v>
      </c>
      <c r="E23" s="99">
        <v>25008.0</v>
      </c>
      <c r="F23" s="99">
        <v>14981.0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299311</v>
      </c>
      <c r="D25" s="99">
        <v>145210.0</v>
      </c>
      <c r="E25" s="99">
        <v>93562.0</v>
      </c>
      <c r="F25" s="99">
        <v>60539.0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31562</v>
      </c>
      <c r="D26" s="99">
        <v>31095.0</v>
      </c>
      <c r="E26" s="99">
        <v>336.0</v>
      </c>
      <c r="F26" s="99">
        <v>131.0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21676</v>
      </c>
      <c r="D28" s="99">
        <v>15134.0</v>
      </c>
      <c r="E28" s="99">
        <v>6417.0</v>
      </c>
      <c r="F28" s="99">
        <v>125.0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26318</v>
      </c>
      <c r="D29" s="99">
        <v>0.0</v>
      </c>
      <c r="E29" s="99">
        <v>26318.0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98676</v>
      </c>
      <c r="D31" s="99">
        <v>89617.0</v>
      </c>
      <c r="E31" s="99">
        <v>5526.0</v>
      </c>
      <c r="F31" s="99">
        <v>3533.0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194221</v>
      </c>
      <c r="D32" s="99">
        <v>170367.0</v>
      </c>
      <c r="E32" s="99">
        <v>13742.0</v>
      </c>
      <c r="F32" s="99">
        <v>10112.0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242</v>
      </c>
      <c r="C34" s="98">
        <f t="shared" si="1"/>
        <v>265561</v>
      </c>
      <c r="D34" s="99">
        <v>255832.0</v>
      </c>
      <c r="E34" s="99">
        <v>6953.0</v>
      </c>
      <c r="F34" s="99">
        <v>2776.0</v>
      </c>
      <c r="G34" s="43"/>
      <c r="H34" s="43"/>
      <c r="I34" s="43"/>
      <c r="J34" s="43"/>
      <c r="K34" s="43"/>
      <c r="L34" s="43"/>
      <c r="M34" s="43"/>
      <c r="N34" s="43"/>
      <c r="O34" s="43"/>
      <c r="P34" s="43"/>
      <c r="Q34" s="43"/>
      <c r="R34" s="43"/>
      <c r="S34" s="43"/>
      <c r="T34" s="43"/>
      <c r="U34" s="43"/>
      <c r="V34" s="43"/>
      <c r="W34" s="43"/>
      <c r="X34" s="43"/>
      <c r="Y34" s="43"/>
      <c r="Z34" s="43"/>
    </row>
    <row r="35">
      <c r="A35" s="45" t="s">
        <v>48</v>
      </c>
      <c r="B35" s="60" t="s">
        <v>243</v>
      </c>
      <c r="C35" s="98">
        <f t="shared" si="1"/>
        <v>71707</v>
      </c>
      <c r="D35" s="99">
        <v>0.0</v>
      </c>
      <c r="E35" s="99">
        <v>71707.0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244</v>
      </c>
      <c r="C36" s="98">
        <f t="shared" si="1"/>
        <v>32053</v>
      </c>
      <c r="D36" s="99">
        <v>6092.0</v>
      </c>
      <c r="E36" s="99">
        <v>25519.0</v>
      </c>
      <c r="F36" s="99">
        <v>442.0</v>
      </c>
      <c r="G36" s="43"/>
      <c r="H36" s="43"/>
      <c r="I36" s="43"/>
      <c r="J36" s="43"/>
      <c r="K36" s="43"/>
      <c r="L36" s="43"/>
      <c r="M36" s="43"/>
      <c r="N36" s="43"/>
      <c r="O36" s="43"/>
      <c r="P36" s="43"/>
      <c r="Q36" s="43"/>
      <c r="R36" s="43"/>
      <c r="S36" s="43"/>
      <c r="T36" s="43"/>
      <c r="U36" s="43"/>
      <c r="V36" s="43"/>
      <c r="W36" s="43"/>
      <c r="X36" s="43"/>
      <c r="Y36" s="43"/>
      <c r="Z36" s="43"/>
    </row>
    <row r="37">
      <c r="A37" s="45" t="s">
        <v>52</v>
      </c>
      <c r="B37" s="60" t="s">
        <v>245</v>
      </c>
      <c r="C37" s="98">
        <f t="shared" si="1"/>
        <v>31827</v>
      </c>
      <c r="D37" s="99">
        <v>12147.0</v>
      </c>
      <c r="E37" s="99">
        <v>13746.0</v>
      </c>
      <c r="F37" s="99">
        <v>5934.0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59327</v>
      </c>
      <c r="D38" s="99">
        <v>22484.0</v>
      </c>
      <c r="E38" s="99">
        <v>25854.0</v>
      </c>
      <c r="F38" s="99">
        <v>10989.0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21072169</v>
      </c>
      <c r="D40" s="104">
        <f t="shared" si="2"/>
        <v>18488876</v>
      </c>
      <c r="E40" s="104">
        <f t="shared" si="2"/>
        <v>1694368</v>
      </c>
      <c r="F40" s="104">
        <f t="shared" si="2"/>
        <v>888925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INTERFAITH WORKS</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906945.0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26087.0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1613111.0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115858.0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2392412.0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1539324.0</v>
      </c>
      <c r="E12" s="109">
        <f>D11-D12</f>
        <v>853088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304543.0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2656231.0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6475863</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1090605.0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588470.0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3530838.0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5209913</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1118343.0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147607.0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1265950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6475863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INTERFAITH WORKS</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2023'!C40</f>
        <v>21072169</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2023'!C31</f>
        <v>98676</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20973493</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1747791.083</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2023'!E2+'Balance Sheet 2023'!E3</f>
        <v>933032</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0.5338349697</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2023'!E30</f>
        <v>1118343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2023'!C40</f>
        <v>21072169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1756014.083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0.6368644822</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2023'!E13:E15)</f>
        <v>304543</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2023'!C40</f>
        <v>21072169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1756014.083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0.1734285635</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0.7072635332</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2023'!E2:E7,'Revenues 2023'!F10:F15)</f>
        <v>11914082</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2023'!F44</f>
        <v>20444115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0.5827634016</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2023'!C7:C9)</f>
        <v>8536107</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2023'!C10:C12)</f>
        <v>1368844</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9904951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2023'!C40</f>
        <v>21072169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0.4700489541</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2023'!C10:C11)</f>
        <v>606631</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2023'!C7:C9)</f>
        <v>8536107</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0.07106647093</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246</v>
      </c>
      <c r="D41" s="75">
        <f>'Expenses 2023'!D40</f>
        <v>18488876</v>
      </c>
      <c r="E41" s="165">
        <f t="shared" ref="E41:E44" si="1">D41/$D$44</f>
        <v>0.8774073518</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2023'!E40</f>
        <v>1694368</v>
      </c>
      <c r="E42" s="165">
        <f t="shared" si="1"/>
        <v>0.0804078593</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2023'!F40</f>
        <v>888925</v>
      </c>
      <c r="E43" s="165">
        <f t="shared" si="1"/>
        <v>0.04218478886</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21072169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2023'!F9</f>
        <v>20330112</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2023'!F40</f>
        <v>888925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22.87044689</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2023'!E2:E10)</f>
        <v>2662001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2023'!E19:E22)</f>
        <v>1090605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2.44084797</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2023'!E25:E26)</f>
        <v>588470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2023'!E18</f>
        <v>6475863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0.09087128619</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INTERFAITH WORKS</v>
      </c>
      <c r="B1" s="2" t="s">
        <v>247</v>
      </c>
      <c r="C1" s="139"/>
      <c r="D1" s="139"/>
      <c r="E1" s="139"/>
      <c r="F1" s="140"/>
      <c r="G1" s="140"/>
      <c r="H1" s="140"/>
      <c r="I1" s="43"/>
      <c r="J1" s="43"/>
      <c r="K1" s="43"/>
      <c r="L1" s="43"/>
      <c r="M1" s="43"/>
      <c r="N1" s="43"/>
      <c r="O1" s="43"/>
      <c r="P1" s="43"/>
      <c r="Q1" s="43"/>
      <c r="R1" s="43"/>
      <c r="S1" s="43"/>
      <c r="T1" s="43"/>
      <c r="U1" s="43"/>
      <c r="V1" s="43"/>
      <c r="W1" s="43"/>
      <c r="X1" s="43"/>
      <c r="Y1" s="43"/>
    </row>
    <row r="2">
      <c r="A2" s="141" t="s">
        <v>182</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183</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248</v>
      </c>
      <c r="E4" s="45" t="s">
        <v>249</v>
      </c>
      <c r="F4" s="45" t="s">
        <v>250</v>
      </c>
      <c r="G4" s="59" t="s">
        <v>251</v>
      </c>
      <c r="H4" s="59"/>
      <c r="I4" s="43"/>
      <c r="J4" s="43"/>
      <c r="K4" s="43"/>
      <c r="L4" s="43"/>
      <c r="M4" s="43"/>
      <c r="N4" s="43"/>
      <c r="O4" s="43"/>
      <c r="P4" s="43"/>
      <c r="Q4" s="43"/>
      <c r="R4" s="43"/>
      <c r="S4" s="43"/>
      <c r="T4" s="43"/>
      <c r="U4" s="43"/>
      <c r="V4" s="43"/>
      <c r="W4" s="43"/>
      <c r="X4" s="43"/>
      <c r="Y4" s="43"/>
    </row>
    <row r="5">
      <c r="A5" s="139"/>
      <c r="B5" s="49"/>
      <c r="C5" s="148" t="s">
        <v>182</v>
      </c>
      <c r="D5" s="177">
        <f>'Ratios 2021'!D8</f>
        <v>0.8226478635</v>
      </c>
      <c r="E5" s="177">
        <f>'Ratios 2022'!D8</f>
        <v>0.6586090889</v>
      </c>
      <c r="F5" s="177">
        <f>'Ratios 2023'!D8</f>
        <v>0.5338349697</v>
      </c>
      <c r="G5" s="177">
        <f>average(D5:F5)</f>
        <v>0.6716973074</v>
      </c>
      <c r="H5" s="150" t="s">
        <v>189</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190</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191</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248</v>
      </c>
      <c r="E9" s="45" t="s">
        <v>249</v>
      </c>
      <c r="F9" s="45" t="s">
        <v>250</v>
      </c>
      <c r="G9" s="59" t="s">
        <v>251</v>
      </c>
      <c r="H9" s="59"/>
      <c r="I9" s="43"/>
      <c r="J9" s="43"/>
      <c r="K9" s="43"/>
      <c r="L9" s="43"/>
      <c r="M9" s="43"/>
      <c r="N9" s="43"/>
      <c r="O9" s="43"/>
      <c r="P9" s="43"/>
      <c r="Q9" s="43"/>
      <c r="R9" s="43"/>
      <c r="S9" s="43"/>
      <c r="T9" s="43"/>
      <c r="U9" s="43"/>
      <c r="V9" s="43"/>
      <c r="W9" s="43"/>
      <c r="X9" s="43"/>
      <c r="Y9" s="43"/>
    </row>
    <row r="10">
      <c r="A10" s="139"/>
      <c r="B10" s="49"/>
      <c r="C10" s="148" t="s">
        <v>190</v>
      </c>
      <c r="D10" s="149">
        <f>'Ratios 2021'!D14</f>
        <v>1.478225457</v>
      </c>
      <c r="E10" s="149">
        <f>'Ratios 2022'!D14</f>
        <v>1.049670359</v>
      </c>
      <c r="F10" s="149">
        <f>'Ratios 2023'!D14</f>
        <v>0.6368644822</v>
      </c>
      <c r="G10" s="177">
        <f>average(D10:F10)</f>
        <v>1.0549201</v>
      </c>
      <c r="H10" s="150" t="s">
        <v>189</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195</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196</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248</v>
      </c>
      <c r="E14" s="45" t="s">
        <v>249</v>
      </c>
      <c r="F14" s="45" t="s">
        <v>250</v>
      </c>
      <c r="G14" s="59" t="s">
        <v>251</v>
      </c>
      <c r="H14" s="59"/>
      <c r="I14" s="43"/>
      <c r="J14" s="43"/>
      <c r="K14" s="43"/>
      <c r="L14" s="43"/>
      <c r="M14" s="43"/>
      <c r="N14" s="43"/>
      <c r="O14" s="43"/>
      <c r="P14" s="43"/>
      <c r="Q14" s="43"/>
      <c r="R14" s="43"/>
      <c r="S14" s="43"/>
      <c r="T14" s="43"/>
      <c r="U14" s="43"/>
      <c r="V14" s="43"/>
      <c r="W14" s="43"/>
      <c r="X14" s="43"/>
      <c r="Y14" s="43"/>
    </row>
    <row r="15">
      <c r="A15" s="139"/>
      <c r="B15" s="49"/>
      <c r="C15" s="148" t="s">
        <v>198</v>
      </c>
      <c r="D15" s="180">
        <f>'Ratios 2021'!D20</f>
        <v>0.1750699247</v>
      </c>
      <c r="E15" s="180">
        <f>'Ratios 2022'!D20</f>
        <v>0.1662542945</v>
      </c>
      <c r="F15" s="180">
        <f>'Ratios 2023'!D20</f>
        <v>0.1734285635</v>
      </c>
      <c r="G15" s="177">
        <f>average(D15:F15)</f>
        <v>0.1715842609</v>
      </c>
      <c r="H15" s="150" t="s">
        <v>189</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200</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201</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248</v>
      </c>
      <c r="E19" s="45" t="s">
        <v>249</v>
      </c>
      <c r="F19" s="45" t="s">
        <v>250</v>
      </c>
      <c r="G19" s="59" t="s">
        <v>251</v>
      </c>
      <c r="H19" s="59"/>
      <c r="I19" s="43"/>
      <c r="J19" s="43"/>
      <c r="K19" s="43"/>
      <c r="L19" s="43"/>
      <c r="M19" s="43"/>
      <c r="N19" s="43"/>
      <c r="O19" s="43"/>
      <c r="P19" s="43"/>
      <c r="Q19" s="43"/>
      <c r="R19" s="43"/>
      <c r="S19" s="43"/>
      <c r="T19" s="43"/>
      <c r="U19" s="43"/>
      <c r="V19" s="43"/>
      <c r="W19" s="43"/>
      <c r="X19" s="43"/>
      <c r="Y19" s="43"/>
    </row>
    <row r="20">
      <c r="A20" s="139"/>
      <c r="B20" s="49"/>
      <c r="C20" s="148" t="s">
        <v>200</v>
      </c>
      <c r="D20" s="163">
        <f>'Ratios 2021'!D26</f>
        <v>0.5063601356</v>
      </c>
      <c r="E20" s="163">
        <f>'Ratios 2022'!D26</f>
        <v>0.5466691021</v>
      </c>
      <c r="F20" s="163">
        <f>'Ratios 2023'!D26</f>
        <v>0.5827634016</v>
      </c>
      <c r="G20" s="181">
        <f>average(D20:F20)</f>
        <v>0.5452642131</v>
      </c>
      <c r="H20" s="150" t="s">
        <v>204</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205</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206</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248</v>
      </c>
      <c r="E24" s="45" t="s">
        <v>249</v>
      </c>
      <c r="F24" s="45" t="s">
        <v>250</v>
      </c>
      <c r="G24" s="59" t="s">
        <v>251</v>
      </c>
      <c r="H24" s="59"/>
      <c r="I24" s="43"/>
      <c r="J24" s="43"/>
      <c r="K24" s="43"/>
      <c r="L24" s="43"/>
      <c r="M24" s="43"/>
      <c r="N24" s="43"/>
      <c r="O24" s="43"/>
      <c r="P24" s="43"/>
      <c r="Q24" s="43"/>
      <c r="R24" s="43"/>
      <c r="S24" s="43"/>
      <c r="T24" s="43"/>
      <c r="U24" s="43"/>
      <c r="V24" s="43"/>
      <c r="W24" s="43"/>
      <c r="X24" s="43"/>
      <c r="Y24" s="43"/>
    </row>
    <row r="25">
      <c r="A25" s="139"/>
      <c r="B25" s="49"/>
      <c r="C25" s="148" t="s">
        <v>210</v>
      </c>
      <c r="D25" s="163">
        <f>'Ratios 2021'!D33</f>
        <v>0.4673556276</v>
      </c>
      <c r="E25" s="163">
        <f>'Ratios 2022'!D33</f>
        <v>0.4536841512</v>
      </c>
      <c r="F25" s="163">
        <f>'Ratios 2023'!D33</f>
        <v>0.4700489541</v>
      </c>
      <c r="G25" s="181">
        <f>average(D25:F25)</f>
        <v>0.4636962443</v>
      </c>
      <c r="H25" s="150" t="s">
        <v>211</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212</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213</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248</v>
      </c>
      <c r="E29" s="45" t="s">
        <v>249</v>
      </c>
      <c r="F29" s="45" t="s">
        <v>250</v>
      </c>
      <c r="G29" s="59" t="s">
        <v>251</v>
      </c>
      <c r="H29" s="59"/>
      <c r="I29" s="43"/>
      <c r="J29" s="43"/>
      <c r="K29" s="43"/>
      <c r="L29" s="43"/>
      <c r="M29" s="43"/>
      <c r="N29" s="43"/>
      <c r="O29" s="43"/>
      <c r="P29" s="43"/>
      <c r="Q29" s="43"/>
      <c r="R29" s="43"/>
      <c r="S29" s="43"/>
      <c r="T29" s="43"/>
      <c r="U29" s="43"/>
      <c r="V29" s="43"/>
      <c r="W29" s="43"/>
      <c r="X29" s="43"/>
      <c r="Y29" s="43"/>
    </row>
    <row r="30">
      <c r="A30" s="139"/>
      <c r="B30" s="49"/>
      <c r="C30" s="148" t="s">
        <v>212</v>
      </c>
      <c r="D30" s="163">
        <f>'Ratios 2021'!D38</f>
        <v>0.0825903216</v>
      </c>
      <c r="E30" s="163">
        <f>'Ratios 2022'!D38</f>
        <v>0.06929272225</v>
      </c>
      <c r="F30" s="163">
        <f>'Ratios 2023'!D38</f>
        <v>0.07106647093</v>
      </c>
      <c r="G30" s="181">
        <f>average(D30:F30)</f>
        <v>0.07431650493</v>
      </c>
      <c r="H30" s="150" t="s">
        <v>215</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216</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217</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248</v>
      </c>
      <c r="E34" s="45" t="s">
        <v>249</v>
      </c>
      <c r="F34" s="45" t="s">
        <v>250</v>
      </c>
      <c r="G34" s="59" t="s">
        <v>251</v>
      </c>
      <c r="H34" s="59"/>
      <c r="I34" s="43"/>
      <c r="J34" s="43"/>
      <c r="K34" s="43"/>
      <c r="L34" s="43"/>
      <c r="M34" s="43"/>
      <c r="N34" s="43"/>
      <c r="O34" s="43"/>
      <c r="P34" s="43"/>
      <c r="Q34" s="43"/>
      <c r="R34" s="43"/>
      <c r="S34" s="43"/>
      <c r="T34" s="43"/>
      <c r="U34" s="43"/>
      <c r="V34" s="43"/>
      <c r="W34" s="43"/>
      <c r="X34" s="43"/>
      <c r="Y34" s="43"/>
    </row>
    <row r="35">
      <c r="A35" s="139"/>
      <c r="B35" s="49"/>
      <c r="C35" s="148" t="s">
        <v>252</v>
      </c>
      <c r="D35" s="163">
        <f>'Ratios 2021'!E41</f>
        <v>0.8966015262</v>
      </c>
      <c r="E35" s="163">
        <f>'Ratios 2022'!E41</f>
        <v>0.8796177592</v>
      </c>
      <c r="F35" s="163">
        <f>'Ratios 2023'!E41</f>
        <v>0.8774073518</v>
      </c>
      <c r="G35" s="181">
        <f t="shared" ref="G35:G37" si="1">average(D35:F35)</f>
        <v>0.8845422124</v>
      </c>
      <c r="H35" s="181"/>
      <c r="I35" s="43"/>
      <c r="J35" s="43"/>
      <c r="K35" s="43"/>
      <c r="L35" s="43"/>
      <c r="M35" s="43"/>
      <c r="N35" s="43"/>
      <c r="O35" s="43"/>
      <c r="P35" s="43"/>
      <c r="Q35" s="43"/>
      <c r="R35" s="43"/>
      <c r="S35" s="43"/>
      <c r="T35" s="43"/>
      <c r="U35" s="43"/>
      <c r="V35" s="43"/>
      <c r="W35" s="43"/>
      <c r="X35" s="43"/>
      <c r="Y35" s="43"/>
    </row>
    <row r="36">
      <c r="A36" s="139"/>
      <c r="B36" s="52"/>
      <c r="C36" s="148" t="s">
        <v>219</v>
      </c>
      <c r="D36" s="163">
        <f>'Ratios 2021'!E42</f>
        <v>0.06273666802</v>
      </c>
      <c r="E36" s="163">
        <f>'Ratios 2022'!E42</f>
        <v>0.07680812633</v>
      </c>
      <c r="F36" s="163">
        <f>'Ratios 2023'!E42</f>
        <v>0.0804078593</v>
      </c>
      <c r="G36" s="181">
        <f t="shared" si="1"/>
        <v>0.07331755122</v>
      </c>
      <c r="H36" s="181"/>
      <c r="I36" s="43"/>
      <c r="J36" s="43"/>
      <c r="K36" s="43"/>
      <c r="L36" s="43"/>
      <c r="M36" s="43"/>
      <c r="N36" s="43"/>
      <c r="O36" s="43"/>
      <c r="P36" s="43"/>
      <c r="Q36" s="43"/>
      <c r="R36" s="43"/>
      <c r="S36" s="43"/>
      <c r="T36" s="43"/>
      <c r="U36" s="43"/>
      <c r="V36" s="43"/>
      <c r="W36" s="43"/>
      <c r="X36" s="43"/>
      <c r="Y36" s="43"/>
    </row>
    <row r="37">
      <c r="A37" s="139"/>
      <c r="B37" s="182"/>
      <c r="C37" s="148" t="s">
        <v>220</v>
      </c>
      <c r="D37" s="163">
        <f>'Ratios 2021'!E43</f>
        <v>0.04066180577</v>
      </c>
      <c r="E37" s="163">
        <f>'Ratios 2022'!E43</f>
        <v>0.04357411452</v>
      </c>
      <c r="F37" s="163">
        <f>'Ratios 2023'!E43</f>
        <v>0.04218478886</v>
      </c>
      <c r="G37" s="181">
        <f t="shared" si="1"/>
        <v>0.04214023638</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221</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222</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248</v>
      </c>
      <c r="E41" s="45" t="s">
        <v>249</v>
      </c>
      <c r="F41" s="45" t="s">
        <v>250</v>
      </c>
      <c r="G41" s="59" t="s">
        <v>251</v>
      </c>
      <c r="H41" s="59"/>
      <c r="I41" s="43"/>
      <c r="J41" s="43"/>
      <c r="K41" s="43"/>
      <c r="L41" s="43"/>
      <c r="M41" s="43"/>
      <c r="N41" s="43"/>
      <c r="O41" s="43"/>
      <c r="P41" s="43"/>
      <c r="Q41" s="43"/>
      <c r="R41" s="43"/>
      <c r="S41" s="43"/>
      <c r="T41" s="43"/>
      <c r="U41" s="43"/>
      <c r="V41" s="43"/>
      <c r="W41" s="43"/>
      <c r="X41" s="43"/>
      <c r="Y41" s="43"/>
    </row>
    <row r="42">
      <c r="A42" s="139"/>
      <c r="B42" s="49"/>
      <c r="C42" s="148" t="s">
        <v>225</v>
      </c>
      <c r="D42" s="166">
        <f>'Ratios 2021'!D49</f>
        <v>23.86977952</v>
      </c>
      <c r="E42" s="166">
        <f>'Ratios 2022'!D49</f>
        <v>22.69511196</v>
      </c>
      <c r="F42" s="166">
        <f>'Ratios 2023'!D49</f>
        <v>22.87044689</v>
      </c>
      <c r="G42" s="183">
        <f>average(D42:F42)</f>
        <v>23.14511279</v>
      </c>
      <c r="H42" s="150" t="s">
        <v>226</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227</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228</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248</v>
      </c>
      <c r="E46" s="45" t="s">
        <v>249</v>
      </c>
      <c r="F46" s="45" t="s">
        <v>250</v>
      </c>
      <c r="G46" s="59" t="s">
        <v>251</v>
      </c>
      <c r="H46" s="59"/>
      <c r="I46" s="43"/>
      <c r="J46" s="43"/>
      <c r="K46" s="43"/>
      <c r="L46" s="43"/>
      <c r="M46" s="43"/>
      <c r="N46" s="43"/>
      <c r="O46" s="43"/>
      <c r="P46" s="43"/>
      <c r="Q46" s="43"/>
      <c r="R46" s="43"/>
      <c r="S46" s="43"/>
      <c r="T46" s="43"/>
      <c r="U46" s="43"/>
      <c r="V46" s="43"/>
      <c r="W46" s="43"/>
      <c r="X46" s="43"/>
      <c r="Y46" s="43"/>
    </row>
    <row r="47">
      <c r="A47" s="139"/>
      <c r="B47" s="49"/>
      <c r="C47" s="148" t="s">
        <v>231</v>
      </c>
      <c r="D47" s="149">
        <f>'Ratios 2021'!D54</f>
        <v>3.705773262</v>
      </c>
      <c r="E47" s="149">
        <f>'Ratios 2022'!D54</f>
        <v>2.369475449</v>
      </c>
      <c r="F47" s="149">
        <f>'Ratios 2023'!D54</f>
        <v>2.44084797</v>
      </c>
      <c r="G47" s="177">
        <f>average(D47:F47)</f>
        <v>2.838698894</v>
      </c>
      <c r="H47" s="150" t="s">
        <v>232</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233</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234</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248</v>
      </c>
      <c r="E51" s="45" t="s">
        <v>249</v>
      </c>
      <c r="F51" s="45" t="s">
        <v>250</v>
      </c>
      <c r="G51" s="59" t="s">
        <v>251</v>
      </c>
      <c r="H51" s="59"/>
      <c r="I51" s="43"/>
      <c r="J51" s="43"/>
      <c r="K51" s="43"/>
      <c r="L51" s="43"/>
      <c r="M51" s="43"/>
      <c r="N51" s="43"/>
      <c r="O51" s="43"/>
      <c r="P51" s="43"/>
      <c r="Q51" s="43"/>
      <c r="R51" s="43"/>
      <c r="S51" s="43"/>
      <c r="T51" s="43"/>
      <c r="U51" s="43"/>
      <c r="V51" s="43"/>
      <c r="W51" s="43"/>
      <c r="X51" s="43"/>
      <c r="Y51" s="43"/>
    </row>
    <row r="52">
      <c r="A52" s="139"/>
      <c r="B52" s="49"/>
      <c r="C52" s="148" t="s">
        <v>237</v>
      </c>
      <c r="D52" s="184">
        <f>'Ratios 2021'!D59</f>
        <v>0.172343505</v>
      </c>
      <c r="E52" s="184">
        <f>'Ratios 2022'!D59</f>
        <v>0.09003837192</v>
      </c>
      <c r="F52" s="184">
        <f>'Ratios 2023'!D59</f>
        <v>0.09087128619</v>
      </c>
      <c r="G52" s="185">
        <f>average(D52:F52)</f>
        <v>0.1177510544</v>
      </c>
      <c r="H52" s="150" t="s">
        <v>238</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INTERFAITH WORKS</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INTERFAITH WORKS</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28200.0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70397.0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7208671.0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6785235.0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5072327.0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14092503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84266.0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17286.0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101552</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2772.0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106368.0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66942.0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39426</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14236253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INTERFAITH WORKS</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60335</v>
      </c>
      <c r="D3" s="99">
        <v>60335.0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6425185</v>
      </c>
      <c r="D4" s="99">
        <v>6425185.0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293168</v>
      </c>
      <c r="D7" s="99">
        <v>0.0</v>
      </c>
      <c r="E7" s="99">
        <v>209676.0</v>
      </c>
      <c r="F7" s="99">
        <v>83492.0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5505417</v>
      </c>
      <c r="D9" s="99">
        <v>4871001.0</v>
      </c>
      <c r="E9" s="99">
        <v>381901.0</v>
      </c>
      <c r="F9" s="99">
        <v>252515.0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32674</v>
      </c>
      <c r="D10" s="99">
        <v>28510.0</v>
      </c>
      <c r="E10" s="99">
        <v>2212.0</v>
      </c>
      <c r="F10" s="99">
        <v>1952.0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446233</v>
      </c>
      <c r="D11" s="99">
        <v>316747.0</v>
      </c>
      <c r="E11" s="99">
        <v>118959.0</v>
      </c>
      <c r="F11" s="99">
        <v>10527.0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508300</v>
      </c>
      <c r="D12" s="99">
        <v>427813.0</v>
      </c>
      <c r="E12" s="99">
        <v>51195.0</v>
      </c>
      <c r="F12" s="99">
        <v>29292.0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8285</v>
      </c>
      <c r="D15" s="99">
        <v>3415.0</v>
      </c>
      <c r="E15" s="99">
        <v>736.0</v>
      </c>
      <c r="F15" s="99">
        <v>4134.0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37927</v>
      </c>
      <c r="D16" s="99">
        <v>34722.0</v>
      </c>
      <c r="E16" s="99">
        <v>1561.0</v>
      </c>
      <c r="F16" s="99">
        <v>1644.0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44600</v>
      </c>
      <c r="D18" s="99">
        <v>0.0</v>
      </c>
      <c r="E18" s="99">
        <v>0.0</v>
      </c>
      <c r="F18" s="99">
        <v>44600.0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225710</v>
      </c>
      <c r="D20" s="99">
        <v>139010.0</v>
      </c>
      <c r="E20" s="99">
        <v>29944.0</v>
      </c>
      <c r="F20" s="99">
        <v>56756.0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183286</v>
      </c>
      <c r="D22" s="99">
        <v>128063.0</v>
      </c>
      <c r="E22" s="99">
        <v>36746.0</v>
      </c>
      <c r="F22" s="99">
        <v>18477.0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75569</v>
      </c>
      <c r="D23" s="99">
        <v>35565.0</v>
      </c>
      <c r="E23" s="99">
        <v>10703.0</v>
      </c>
      <c r="F23" s="99">
        <v>29301.0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98998</v>
      </c>
      <c r="D25" s="99">
        <v>60939.0</v>
      </c>
      <c r="E25" s="99">
        <v>19392.0</v>
      </c>
      <c r="F25" s="99">
        <v>18667.0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10678</v>
      </c>
      <c r="D26" s="99">
        <v>10662.0</v>
      </c>
      <c r="E26" s="99">
        <v>16.0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6854</v>
      </c>
      <c r="D28" s="99">
        <v>1163.0</v>
      </c>
      <c r="E28" s="99">
        <v>5238.0</v>
      </c>
      <c r="F28" s="99">
        <v>453.0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4200</v>
      </c>
      <c r="D29" s="99">
        <v>0.0</v>
      </c>
      <c r="E29" s="99">
        <v>4200.0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62095</v>
      </c>
      <c r="D31" s="99">
        <v>50361.0</v>
      </c>
      <c r="E31" s="99">
        <v>6935.0</v>
      </c>
      <c r="F31" s="99">
        <v>4799.0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195300</v>
      </c>
      <c r="D32" s="99">
        <v>168541.0</v>
      </c>
      <c r="E32" s="99">
        <v>19598.0</v>
      </c>
      <c r="F32" s="99">
        <v>7161.0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102" t="s">
        <v>135</v>
      </c>
      <c r="C34" s="98">
        <f t="shared" si="1"/>
        <v>177288</v>
      </c>
      <c r="D34" s="99">
        <v>172708.0</v>
      </c>
      <c r="E34" s="99">
        <v>2354.0</v>
      </c>
      <c r="F34" s="99">
        <v>2226.0</v>
      </c>
      <c r="G34" s="43"/>
      <c r="H34" s="43"/>
      <c r="I34" s="43"/>
      <c r="J34" s="43"/>
      <c r="K34" s="43"/>
      <c r="L34" s="43"/>
      <c r="M34" s="43"/>
      <c r="N34" s="43"/>
      <c r="O34" s="43"/>
      <c r="P34" s="43"/>
      <c r="Q34" s="43"/>
      <c r="R34" s="43"/>
      <c r="S34" s="43"/>
      <c r="T34" s="43"/>
      <c r="U34" s="43"/>
      <c r="V34" s="43"/>
      <c r="W34" s="43"/>
      <c r="X34" s="43"/>
      <c r="Y34" s="43"/>
      <c r="Z34" s="43"/>
    </row>
    <row r="35">
      <c r="A35" s="45" t="s">
        <v>48</v>
      </c>
      <c r="B35" s="103" t="s">
        <v>136</v>
      </c>
      <c r="C35" s="98">
        <f t="shared" si="1"/>
        <v>55089</v>
      </c>
      <c r="D35" s="99">
        <v>30607.0</v>
      </c>
      <c r="E35" s="99">
        <v>4747.0</v>
      </c>
      <c r="F35" s="99">
        <v>19735.0</v>
      </c>
      <c r="G35" s="43"/>
      <c r="H35" s="43"/>
      <c r="I35" s="43"/>
      <c r="J35" s="43"/>
      <c r="K35" s="43"/>
      <c r="L35" s="43"/>
      <c r="M35" s="43"/>
      <c r="N35" s="43"/>
      <c r="O35" s="43"/>
      <c r="P35" s="43"/>
      <c r="Q35" s="43"/>
      <c r="R35" s="43"/>
      <c r="S35" s="43"/>
      <c r="T35" s="43"/>
      <c r="U35" s="43"/>
      <c r="V35" s="43"/>
      <c r="W35" s="43"/>
      <c r="X35" s="43"/>
      <c r="Y35" s="43"/>
      <c r="Z35" s="43"/>
    </row>
    <row r="36">
      <c r="A36" s="45" t="s">
        <v>50</v>
      </c>
      <c r="B36" s="103" t="s">
        <v>137</v>
      </c>
      <c r="C36" s="98">
        <f t="shared" si="1"/>
        <v>53239</v>
      </c>
      <c r="D36" s="99">
        <v>48236.0</v>
      </c>
      <c r="E36" s="99">
        <v>2718.0</v>
      </c>
      <c r="F36" s="99">
        <v>2285.0</v>
      </c>
      <c r="G36" s="43"/>
      <c r="H36" s="43"/>
      <c r="I36" s="43"/>
      <c r="J36" s="43"/>
      <c r="K36" s="43"/>
      <c r="L36" s="43"/>
      <c r="M36" s="43"/>
      <c r="N36" s="43"/>
      <c r="O36" s="43"/>
      <c r="P36" s="43"/>
      <c r="Q36" s="43"/>
      <c r="R36" s="43"/>
      <c r="S36" s="43"/>
      <c r="T36" s="43"/>
      <c r="U36" s="43"/>
      <c r="V36" s="43"/>
      <c r="W36" s="43"/>
      <c r="X36" s="43"/>
      <c r="Y36" s="43"/>
      <c r="Z36" s="43"/>
    </row>
    <row r="37">
      <c r="A37" s="45" t="s">
        <v>52</v>
      </c>
      <c r="B37" s="103" t="s">
        <v>138</v>
      </c>
      <c r="C37" s="98">
        <f t="shared" si="1"/>
        <v>8493</v>
      </c>
      <c r="D37" s="99">
        <v>4363.0</v>
      </c>
      <c r="E37" s="99">
        <v>1755.0</v>
      </c>
      <c r="F37" s="99">
        <v>2375.0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624</v>
      </c>
      <c r="D38" s="99">
        <v>302.0</v>
      </c>
      <c r="E38" s="99">
        <v>322.0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14519547</v>
      </c>
      <c r="D40" s="104">
        <f t="shared" si="2"/>
        <v>13018248</v>
      </c>
      <c r="E40" s="104">
        <f t="shared" si="2"/>
        <v>910908</v>
      </c>
      <c r="F40" s="104">
        <f t="shared" si="2"/>
        <v>590391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INTERFAITH WORKS</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467792.0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523324.0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1590212.0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8359.0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1852939.0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1374851.0</v>
      </c>
      <c r="E12" s="109">
        <f>D11-D12</f>
        <v>478088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211828.0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134915.0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3414518</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698825.0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588470.0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100507.0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1387802</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1788597.0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238119.0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2026716</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3414518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INTERFAITH WORKS</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2021'!C40</f>
        <v>14519547</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2021'!C31</f>
        <v>62095</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14457452</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1204787.667</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2021'!E2+'Balance Sheet 2021'!E3</f>
        <v>991116</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0.8226478635</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2021'!E30</f>
        <v>1788597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2021'!C40</f>
        <v>14519547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1209962.25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1.478225457</v>
      </c>
      <c r="E14" s="150" t="s">
        <v>189</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2021'!E13:E15)</f>
        <v>211828</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2021'!C40</f>
        <v>14519547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1209962.25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0.1750699247</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0.9977177882</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2021'!E2:E7,'Revenues 2021'!F10:F15)</f>
        <v>7208671</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2021'!F44</f>
        <v>14236253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0.5063601356</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2021'!C7:C9)</f>
        <v>5798585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2021'!C10:C12)</f>
        <v>987207</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6785792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2021'!C40</f>
        <v>14519547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0.4673556276</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2021'!C10:C11)</f>
        <v>478907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2021'!C7:C9)</f>
        <v>5798585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0.0825903216</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218</v>
      </c>
      <c r="D41" s="75">
        <f>'Expenses 2021'!D40</f>
        <v>13018248</v>
      </c>
      <c r="E41" s="165">
        <f t="shared" ref="E41:E44" si="1">D41/$D$44</f>
        <v>0.8966015262</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2021'!E40</f>
        <v>910908</v>
      </c>
      <c r="E42" s="165">
        <f t="shared" si="1"/>
        <v>0.06273666802</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2021'!F40</f>
        <v>590391</v>
      </c>
      <c r="E43" s="165">
        <f t="shared" si="1"/>
        <v>0.04066180577</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14519547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2021'!F9</f>
        <v>14092503</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2021'!F40</f>
        <v>590391</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23.86977952</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2021'!E2:E10)</f>
        <v>2589687</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2021'!E19:E22)</f>
        <v>698825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3.705773262</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2021'!E25:E26)</f>
        <v>588470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2021'!E18</f>
        <v>3414518</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0.172343505</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INTERFAITH WORKS</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24623.0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9598251.0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7822677.0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5612084.0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17445551</v>
      </c>
      <c r="G9" s="58"/>
      <c r="H9" s="58"/>
      <c r="I9" s="58"/>
      <c r="J9" s="58"/>
      <c r="K9" s="58"/>
      <c r="L9" s="58"/>
      <c r="M9" s="58"/>
      <c r="N9" s="58"/>
      <c r="O9" s="58"/>
      <c r="P9" s="58"/>
      <c r="Q9" s="58"/>
      <c r="R9" s="58"/>
      <c r="S9" s="58"/>
      <c r="T9" s="58"/>
      <c r="U9" s="58"/>
      <c r="V9" s="58"/>
      <c r="W9" s="58"/>
      <c r="X9" s="58"/>
      <c r="Y9" s="58"/>
      <c r="Z9" s="58"/>
    </row>
    <row r="10">
      <c r="A10" s="44" t="s">
        <v>62</v>
      </c>
      <c r="B10" s="59" t="s">
        <v>63</v>
      </c>
      <c r="C10" s="60" t="s">
        <v>65</v>
      </c>
      <c r="D10" s="15"/>
      <c r="E10" s="15"/>
      <c r="F10" s="48">
        <v>92377.0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92377</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19011.0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239</v>
      </c>
      <c r="D26" s="50">
        <v>2677.0</v>
      </c>
      <c r="E26" s="50">
        <v>801659.0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803577.0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2677</v>
      </c>
      <c r="E28" s="75">
        <f t="shared" si="2"/>
        <v>-1918</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759</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17557698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INTERFAITH WORKS</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22032</v>
      </c>
      <c r="D3" s="99">
        <v>22032.0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7570963</v>
      </c>
      <c r="D4" s="99">
        <v>7570963.0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198645</v>
      </c>
      <c r="D7" s="99">
        <v>0.0</v>
      </c>
      <c r="E7" s="99">
        <v>107083.0</v>
      </c>
      <c r="F7" s="99">
        <v>91562.0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6756501</v>
      </c>
      <c r="D9" s="99">
        <v>5839705.0</v>
      </c>
      <c r="E9" s="99">
        <v>542376.0</v>
      </c>
      <c r="F9" s="99">
        <v>374420.0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41869</v>
      </c>
      <c r="D10" s="99">
        <v>35259.0</v>
      </c>
      <c r="E10" s="99">
        <v>3806.0</v>
      </c>
      <c r="F10" s="99">
        <v>2804.0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440072</v>
      </c>
      <c r="D11" s="99">
        <v>287342.0</v>
      </c>
      <c r="E11" s="99">
        <v>137474.0</v>
      </c>
      <c r="F11" s="99">
        <v>15256.0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566366</v>
      </c>
      <c r="D12" s="99">
        <v>475777.0</v>
      </c>
      <c r="E12" s="99">
        <v>52751.0</v>
      </c>
      <c r="F12" s="99">
        <v>37838.0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17741</v>
      </c>
      <c r="D15" s="99">
        <v>11195.0</v>
      </c>
      <c r="E15" s="99">
        <v>2381.0</v>
      </c>
      <c r="F15" s="99">
        <v>4165.0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173184</v>
      </c>
      <c r="D16" s="99">
        <v>12077.0</v>
      </c>
      <c r="E16" s="99">
        <v>159424.0</v>
      </c>
      <c r="F16" s="99">
        <v>1683.0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2167</v>
      </c>
      <c r="D19" s="99">
        <v>0.0</v>
      </c>
      <c r="E19" s="99">
        <v>2167.0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506420</v>
      </c>
      <c r="D20" s="99">
        <v>319575.0</v>
      </c>
      <c r="E20" s="99">
        <v>67958.0</v>
      </c>
      <c r="F20" s="99">
        <v>118887.0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242317</v>
      </c>
      <c r="D22" s="99">
        <v>166104.0</v>
      </c>
      <c r="E22" s="99">
        <v>36744.0</v>
      </c>
      <c r="F22" s="99">
        <v>39469.0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165350</v>
      </c>
      <c r="D23" s="99">
        <v>91516.0</v>
      </c>
      <c r="E23" s="99">
        <v>61925.0</v>
      </c>
      <c r="F23" s="99">
        <v>11909.0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226286</v>
      </c>
      <c r="D25" s="99">
        <v>102687.0</v>
      </c>
      <c r="E25" s="99">
        <v>84226.0</v>
      </c>
      <c r="F25" s="99">
        <v>39373.0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18620</v>
      </c>
      <c r="D26" s="99">
        <v>17504.0</v>
      </c>
      <c r="E26" s="99">
        <v>568.0</v>
      </c>
      <c r="F26" s="99">
        <v>548.0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11618</v>
      </c>
      <c r="D28" s="99">
        <v>3692.0</v>
      </c>
      <c r="E28" s="99">
        <v>7766.0</v>
      </c>
      <c r="F28" s="99">
        <v>160.0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70814</v>
      </c>
      <c r="D31" s="99">
        <v>60498.0</v>
      </c>
      <c r="E31" s="99">
        <v>5933.0</v>
      </c>
      <c r="F31" s="99">
        <v>4383.0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145957</v>
      </c>
      <c r="D32" s="99">
        <v>131382.0</v>
      </c>
      <c r="E32" s="99">
        <v>11255.0</v>
      </c>
      <c r="F32" s="99">
        <v>3320.0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135</v>
      </c>
      <c r="C34" s="98">
        <f t="shared" si="1"/>
        <v>278925</v>
      </c>
      <c r="D34" s="99">
        <v>264415.0</v>
      </c>
      <c r="E34" s="99">
        <v>13595.0</v>
      </c>
      <c r="F34" s="99">
        <v>915.0</v>
      </c>
      <c r="G34" s="43"/>
      <c r="H34" s="43"/>
      <c r="I34" s="43"/>
      <c r="J34" s="43"/>
      <c r="K34" s="43"/>
      <c r="L34" s="43"/>
      <c r="M34" s="43"/>
      <c r="N34" s="43"/>
      <c r="O34" s="43"/>
      <c r="P34" s="43"/>
      <c r="Q34" s="43"/>
      <c r="R34" s="43"/>
      <c r="S34" s="43"/>
      <c r="T34" s="43"/>
      <c r="U34" s="43"/>
      <c r="V34" s="43"/>
      <c r="W34" s="43"/>
      <c r="X34" s="43"/>
      <c r="Y34" s="43"/>
      <c r="Z34" s="43"/>
    </row>
    <row r="35">
      <c r="A35" s="45" t="s">
        <v>48</v>
      </c>
      <c r="B35" s="60" t="s">
        <v>136</v>
      </c>
      <c r="C35" s="98">
        <f t="shared" si="1"/>
        <v>72492</v>
      </c>
      <c r="D35" s="99">
        <v>27808.0</v>
      </c>
      <c r="E35" s="99">
        <v>41107.0</v>
      </c>
      <c r="F35" s="99">
        <v>3577.0</v>
      </c>
      <c r="G35" s="43"/>
      <c r="H35" s="43"/>
      <c r="I35" s="43"/>
      <c r="J35" s="43"/>
      <c r="K35" s="43"/>
      <c r="L35" s="43"/>
      <c r="M35" s="43"/>
      <c r="N35" s="43"/>
      <c r="O35" s="43"/>
      <c r="P35" s="43"/>
      <c r="Q35" s="43"/>
      <c r="R35" s="43"/>
      <c r="S35" s="43"/>
      <c r="T35" s="43"/>
      <c r="U35" s="43"/>
      <c r="V35" s="43"/>
      <c r="W35" s="43"/>
      <c r="X35" s="43"/>
      <c r="Y35" s="43"/>
      <c r="Z35" s="43"/>
    </row>
    <row r="36">
      <c r="A36" s="45" t="s">
        <v>50</v>
      </c>
      <c r="B36" s="60" t="s">
        <v>137</v>
      </c>
      <c r="C36" s="98">
        <f t="shared" si="1"/>
        <v>67603</v>
      </c>
      <c r="D36" s="99">
        <v>58328.0</v>
      </c>
      <c r="E36" s="99">
        <v>6792.0</v>
      </c>
      <c r="F36" s="99">
        <v>2483.0</v>
      </c>
      <c r="G36" s="43"/>
      <c r="H36" s="43"/>
      <c r="I36" s="43"/>
      <c r="J36" s="43"/>
      <c r="K36" s="43"/>
      <c r="L36" s="43"/>
      <c r="M36" s="43"/>
      <c r="N36" s="43"/>
      <c r="O36" s="43"/>
      <c r="P36" s="43"/>
      <c r="Q36" s="43"/>
      <c r="R36" s="43"/>
      <c r="S36" s="43"/>
      <c r="T36" s="43"/>
      <c r="U36" s="43"/>
      <c r="V36" s="43"/>
      <c r="W36" s="43"/>
      <c r="X36" s="43"/>
      <c r="Y36" s="43"/>
      <c r="Z36" s="43"/>
    </row>
    <row r="37">
      <c r="A37" s="45" t="s">
        <v>52</v>
      </c>
      <c r="B37" s="60" t="s">
        <v>138</v>
      </c>
      <c r="C37" s="98">
        <f t="shared" si="1"/>
        <v>41125</v>
      </c>
      <c r="D37" s="99">
        <v>19362.0</v>
      </c>
      <c r="E37" s="99">
        <v>5823.0</v>
      </c>
      <c r="F37" s="99">
        <v>15940.0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3957</v>
      </c>
      <c r="D38" s="99">
        <v>137.0</v>
      </c>
      <c r="E38" s="99">
        <v>3820.0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17641024</v>
      </c>
      <c r="D40" s="104">
        <f t="shared" si="2"/>
        <v>15517358</v>
      </c>
      <c r="E40" s="104">
        <f t="shared" si="2"/>
        <v>1354974</v>
      </c>
      <c r="F40" s="104">
        <f t="shared" si="2"/>
        <v>768692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INTERFAITH WORKS</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814950.0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149375.0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1691992.0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83652.0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2241904.0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1440647.0</v>
      </c>
      <c r="E12" s="109">
        <f>D11-D12</f>
        <v>801257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244408.0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2750135.0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6535769</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1156361.0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588470.0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2875128.0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4619959</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1543105.0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372705.0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1915810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6535769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