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<sst xmlns="http://schemas.openxmlformats.org/spreadsheetml/2006/main" count="868" uniqueCount="255">
  <si>
    <t>HEARING SPEECH &amp; DEAFNESS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</si>
  <si>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</si>
  <si>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</si>
  <si>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</si>
  <si>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</si>
  <si>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</si>
  <si>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</si>
  <si>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</si>
  <si>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</si>
  <si>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</si>
  <si>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</si>
  <si>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</si>
  <si>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</si>
  <si>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</si>
  <si>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</si>
  <si>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</si>
  <si>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</si>
  <si>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</si>
  <si>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</si>
  <si>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</si>
  <si>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</si>
  <si>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</si>
  <si>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</si>
  <si>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</si>
  <si>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</si>
  <si>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</si>
  <si>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</si>
  <si>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</si>
  <si>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</si>
  <si>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</si>
  <si>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</si>
  <si>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</si>
  <si>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</si>
  <si>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</si>
  <si>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</si>
  <si>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</si>
  <si>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</si>
  <si>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</si>
  <si>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</si>
  <si>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</si>
  <si>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</si>
  <si>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</si>
  <si>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</si>
  <si>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</si>
  <si>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</si>
  <si>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</si>
  <si>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</si>
  <si>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</si>
  <si>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</si>
  <si>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</si>
  <si>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</si>
  <si>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</si>
  <si>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</si>
  <si>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</si>
  <si>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</si>
  <si>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</si>
  <si>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</si>
  <si>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</si>
  <si>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</si>
  <si>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</si>
  <si>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</si>
  <si>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</si>
  <si>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</si>
  <si>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</si>
  <si>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SERVICES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</si>
  <si>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</si>
  <si>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</si>
  <si>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</si>
  <si>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</si>
  <si>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</si>
  <si>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</si>
  <si>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</si>
  <si>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</si>
  <si>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</si>
  <si>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</si>
  <si>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</si>
  <si>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</si>
  <si>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</si>
  <si>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</si>
  <si>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</si>
  <si>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</si>
  <si>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</si>
  <si>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</si>
  <si>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</si>
  <si>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</si>
  <si>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</si>
  <si>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</si>
  <si>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</si>
  <si>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</si>
  <si>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</si>
  <si>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</si>
  <si>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</si>
  <si>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</si>
  <si>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</si>
  <si>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</si>
  <si>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</si>
  <si>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</si>
  <si>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</si>
  <si>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</si>
  <si>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</si>
  <si>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</si>
  <si>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</si>
  <si>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</si>
  <si>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</si>
  <si>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</si>
  <si>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</si>
  <si>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</si>
  <si>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</si>
  <si>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</si>
  <si>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</si>
  <si>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</si>
  <si>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</si>
  <si>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</si>
  <si>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</si>
  <si>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</si>
  <si>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</si>
  <si>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</si>
  <si>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</si>
  <si>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</si>
  <si>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</si>
  <si>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</si>
  <si>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</si>
  <si>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</si>
  <si>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</si>
  <si>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</si>
  <si>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</si>
  <si>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</si>
  <si>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</si>
  <si>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</si>
  <si>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</si>
  <si>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</si>
  <si>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</si>
  <si>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</si>
  <si>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</si>
  <si>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EQUIPMENT</t>
  </si>
  <si>
    <t>PROFESSIONAL DEVELOPMEN</t>
  </si>
  <si>
    <t>BAD DEBT</t>
  </si>
  <si>
    <t>MEMBERSHIPS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</si>
  <si>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</si>
  <si>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</si>
  <si>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</si>
  <si>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</si>
  <si>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</si>
  <si>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</si>
  <si>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</si>
  <si>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</si>
  <si>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</si>
  <si>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</si>
  <si>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</si>
  <si>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</si>
  <si>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</si>
  <si>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</si>
  <si>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</si>
  <si>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</si>
  <si>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</si>
  <si>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</si>
  <si>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</si>
  <si>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</si>
  <si>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</si>
  <si>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</si>
  <si>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</si>
  <si>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</si>
  <si>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</si>
  <si>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</si>
  <si>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</si>
  <si>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</si>
  <si>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</si>
  <si>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</si>
  <si>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</si>
  <si>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</si>
  <si>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</si>
  <si>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</si>
  <si>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</si>
  <si>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</si>
  <si>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</si>
  <si>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</si>
  <si>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</si>
  <si>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</si>
  <si>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</si>
  <si>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</si>
  <si>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</si>
  <si>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</si>
  <si>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</si>
  <si>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</si>
  <si>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</si>
  <si>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</si>
  <si>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</si>
  <si>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</si>
  <si>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</si>
  <si>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</si>
  <si>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</si>
  <si>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</si>
  <si>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</si>
  <si>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</si>
  <si>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</si>
  <si>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</si>
  <si>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</si>
  <si>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</si>
  <si>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</si>
  <si>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</si>
  <si>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</si>
  <si>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</si>
  <si>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</si>
  <si>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</si>
  <si>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</si>
  <si>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</si>
  <si>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</si>
  <si>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</si>
  <si>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</si>
  <si>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</si>
  <si>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</si>
  <si>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</si>
  <si>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</si>
  <si>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</si>
  <si>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</si>
  <si>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</si>
  <si>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</si>
  <si>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</si>
  <si>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</si>
  <si>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</si>
  <si>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</si>
  <si>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</si>
  <si>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</si>
  <si>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</si>
  <si>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</si>
  <si>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</si>
  <si>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</si>
  <si>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</si>
  <si>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</si>
  <si>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</si>
  <si>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</si>
  <si>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</si>
  <si>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</si>
  <si>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</si>
  <si>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</si>
  <si>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</si>
  <si>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</si>
  <si>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</si>
  <si>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PROGRAM SERVICE FEES</t>
  </si>
  <si>
    <r>
      <rPr>
        <rFont val="Roboto"/>
        <color rgb="FF000000"/>
        <sz val="10.0"/>
      </rPr>
      <t xml:space="preserve">Gross amount from sales of </t>
    </r>
    <r>
      <rPr>
        <rFont val="Roboto"/>
        <color rgb="FF000000"/>
        <sz val="10.0"/>
      </rPr>
      <t>assets other than inventory</t>
    </r>
  </si>
  <si>
    <t>MISC EXPENSES</t>
  </si>
  <si>
    <t>SUPPLIES</t>
  </si>
  <si>
    <t xml:space="preserve"> EQUIPMENT</t>
  </si>
  <si>
    <t>TELEPHONE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</si>
  <si>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</si>
  <si>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</si>
  <si>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TAXES &amp; BENEFITS</t>
  </si>
  <si>
    <t xml:space="preserve"> SUPPLIES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</si>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</sst>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HEARING SPEECH &amp; DEAFNESS CENTER</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5265630</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162528</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5103102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425258.5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1331465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3.130954467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2993708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5265630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438802.5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6.822449735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5265630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438802.5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3.130954467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2782196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5276677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0.5272628967</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2515755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403823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2919578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5265630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0.5544593904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198672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2515755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0.07897112398</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244</v>
      </c>
      <c r="D41" s="75">
        <f>'Expenses 2022'!D40</f>
        <v>3811222</v>
      </c>
      <c r="E41" s="165">
        <f t="shared" ref="E41:E44" si="1">D41/$D$44</f>
        <v>0.7237922148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1265013</v>
      </c>
      <c r="E42" s="165">
        <f t="shared" si="1"/>
        <v>0.2402396294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189395</v>
      </c>
      <c r="E43" s="165">
        <f t="shared" si="1"/>
        <v>0.03596815576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5265630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2375449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189395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12.54230048</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2469989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569752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4.335200227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1302909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5318281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0.244986867</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HEARING SPEECH &amp; DEAFNESS CENTER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260568.0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1048999.0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398335.0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1707902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3142186.0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3142186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30294.0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378966.0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158809.0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220157</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220157</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278832.0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169575.0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109257</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5209796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HEARING SPEECH &amp; DEAFNESS CENTER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178077</v>
      </c>
      <c r="D7" s="99">
        <v>0.0</v>
      </c>
      <c r="E7" s="99">
        <v>178077.0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2483900</v>
      </c>
      <c r="D9" s="99">
        <v>1996482.0</v>
      </c>
      <c r="E9" s="99">
        <v>221219.0</v>
      </c>
      <c r="F9" s="99">
        <v>266199.0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1863922</v>
      </c>
      <c r="D20" s="99">
        <v>1306259.0</v>
      </c>
      <c r="E20" s="99">
        <v>501114.0</v>
      </c>
      <c r="F20" s="99">
        <v>56549.0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300338</v>
      </c>
      <c r="D25" s="99">
        <v>33037.0</v>
      </c>
      <c r="E25" s="99">
        <v>258291.0</v>
      </c>
      <c r="F25" s="99">
        <v>9010.0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36058</v>
      </c>
      <c r="D26" s="99">
        <v>33895.0</v>
      </c>
      <c r="E26" s="99">
        <v>1082.0</v>
      </c>
      <c r="F26" s="99">
        <v>1081.0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50462</v>
      </c>
      <c r="D29" s="99">
        <v>0.0</v>
      </c>
      <c r="E29" s="99">
        <v>50462.0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240504</v>
      </c>
      <c r="D31" s="99">
        <v>0.0</v>
      </c>
      <c r="E31" s="99">
        <v>240504.0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246</v>
      </c>
      <c r="C34" s="98">
        <f t="shared" si="1"/>
        <v>375177</v>
      </c>
      <c r="D34" s="99">
        <v>326404.0</v>
      </c>
      <c r="E34" s="99">
        <v>48773.0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122170</v>
      </c>
      <c r="D35" s="99">
        <v>2443.0</v>
      </c>
      <c r="E35" s="99">
        <v>73302.0</v>
      </c>
      <c r="F35" s="99">
        <v>46425.0</v>
      </c>
      <c r="G35" s="43"/>
      <c r="H35" s="43"/>
      <c r="I35" s="43"/>
      <c r="J35" s="43"/>
      <c r="K35" s="43"/>
      <c r="L35" s="43"/>
      <c r="M35" s="43"/>
      <c r="N35" s="43"/>
      <c r="O35" s="43"/>
      <c r="P35" s="43"/>
      <c r="Q35" s="43"/>
      <c r="R35" s="43"/>
      <c r="S35" s="43"/>
      <c r="T35" s="43"/>
      <c r="U35" s="43"/>
      <c r="V35" s="43"/>
      <c r="W35" s="43"/>
      <c r="X35" s="43"/>
      <c r="Y35" s="43"/>
      <c r="Z35" s="43"/>
    </row>
    <row r="36">
      <c r="A36" s="45" t="s">
        <v>50</v>
      </c>
      <c r="B36" s="60" t="s">
        <v>247</v>
      </c>
      <c r="C36" s="98">
        <f t="shared" si="1"/>
        <v>99990</v>
      </c>
      <c r="D36" s="99">
        <v>68993.0</v>
      </c>
      <c r="E36" s="99">
        <v>28997.0</v>
      </c>
      <c r="F36" s="99">
        <v>2000.0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84705</v>
      </c>
      <c r="D37" s="99">
        <v>46588.0</v>
      </c>
      <c r="E37" s="99">
        <v>38117.0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69711</v>
      </c>
      <c r="D38" s="99">
        <v>32608.0</v>
      </c>
      <c r="E38" s="99">
        <v>36006.0</v>
      </c>
      <c r="F38" s="99">
        <v>1097.0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5905014</v>
      </c>
      <c r="D40" s="104">
        <f t="shared" si="2"/>
        <v>3846709</v>
      </c>
      <c r="E40" s="104">
        <f t="shared" si="2"/>
        <v>1675944</v>
      </c>
      <c r="F40" s="104">
        <f t="shared" si="2"/>
        <v>382361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HEARING SPEECH &amp; DEAFNESS CENTER</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641757.0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657666.0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686800.0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40354.0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68752.0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9890664.0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7393533.0</v>
      </c>
      <c r="E12" s="109">
        <f>D11-D12</f>
        <v>2497131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150000.0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5696.0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4748156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675710.0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89250.0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1242873.0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15643.0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2023476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2557229.0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167451.0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2724680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4748156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HEARING SPEECH &amp; DEAFNESS CENTER</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5905014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240504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5664510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472042.5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1299423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2.752766965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2557229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5905014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492084.5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5.196727391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5905014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492084.5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2.752766965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3142186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5209796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0.6031303337</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2661977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2661977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5905014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0.4507994393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2661977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248</v>
      </c>
      <c r="D41" s="75">
        <f>'Expenses 2023'!D40</f>
        <v>3846709</v>
      </c>
      <c r="E41" s="165">
        <f t="shared" ref="E41:E44" si="1">D41/$D$44</f>
        <v>0.6514309704</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1675944</v>
      </c>
      <c r="E42" s="165">
        <f t="shared" si="1"/>
        <v>0.2838171086</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382361</v>
      </c>
      <c r="E43" s="165">
        <f t="shared" si="1"/>
        <v>0.06475192099</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5905014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1707902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382361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4.466726471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2095329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764960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2.73913538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1242873</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4748156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0.2617590913</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HEARING SPEECH &amp; DEAFNESS CENTER</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181</v>
      </c>
      <c r="D5" s="177">
        <f>'Ratios 2021'!D8</f>
        <v>3.593592887</v>
      </c>
      <c r="E5" s="177">
        <f>'Ratios 2022'!D8</f>
        <v>3.130954467</v>
      </c>
      <c r="F5" s="177">
        <f>'Ratios 2023'!D8</f>
        <v>2.752766965</v>
      </c>
      <c r="G5" s="177">
        <f>average(D5:F5)</f>
        <v>3.159104773</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189</v>
      </c>
      <c r="D10" s="149">
        <f>'Ratios 2021'!D14</f>
        <v>7.043054064</v>
      </c>
      <c r="E10" s="149">
        <f>'Ratios 2022'!D14</f>
        <v>6.822449735</v>
      </c>
      <c r="F10" s="149">
        <f>'Ratios 2023'!D14</f>
        <v>5.196727391</v>
      </c>
      <c r="G10" s="177">
        <f>average(D10:F10)</f>
        <v>6.354077063</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0.6298118192</v>
      </c>
      <c r="E20" s="163">
        <f>'Ratios 2022'!D26</f>
        <v>0.5272628967</v>
      </c>
      <c r="F20" s="163">
        <f>'Ratios 2023'!D26</f>
        <v>0.6031303337</v>
      </c>
      <c r="G20" s="181">
        <f>average(D20:F20)</f>
        <v>0.5867350165</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0.5185178377</v>
      </c>
      <c r="E25" s="163">
        <f>'Ratios 2022'!D33</f>
        <v>0.5544593904</v>
      </c>
      <c r="F25" s="163">
        <f>'Ratios 2023'!D33</f>
        <v>0.4507994393</v>
      </c>
      <c r="G25" s="181">
        <f>average(D25:F25)</f>
        <v>0.5079255558</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0.07779849183</v>
      </c>
      <c r="E30" s="163">
        <f>'Ratios 2022'!D38</f>
        <v>0.07897112398</v>
      </c>
      <c r="F30" s="163">
        <f>'Ratios 2023'!D38</f>
        <v>0</v>
      </c>
      <c r="G30" s="181">
        <f>average(D30:F30)</f>
        <v>0.0522565386</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0.7269472578</v>
      </c>
      <c r="E35" s="163">
        <f>'Ratios 2022'!E41</f>
        <v>0.7237922148</v>
      </c>
      <c r="F35" s="163">
        <f>'Ratios 2023'!E41</f>
        <v>0.6514309704</v>
      </c>
      <c r="G35" s="181">
        <f t="shared" ref="G35:G37" si="1">average(D35:F35)</f>
        <v>0.700723481</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0.2435479696</v>
      </c>
      <c r="E36" s="163">
        <f>'Ratios 2022'!E42</f>
        <v>0.2402396294</v>
      </c>
      <c r="F36" s="163">
        <f>'Ratios 2023'!E42</f>
        <v>0.2838171086</v>
      </c>
      <c r="G36" s="181">
        <f t="shared" si="1"/>
        <v>0.2558682359</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0.02950477252</v>
      </c>
      <c r="E37" s="163">
        <f>'Ratios 2022'!E43</f>
        <v>0.03596815576</v>
      </c>
      <c r="F37" s="163">
        <f>'Ratios 2023'!E43</f>
        <v>0.06475192099</v>
      </c>
      <c r="G37" s="181">
        <f t="shared" si="1"/>
        <v>0.04340828309</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11.30498322</v>
      </c>
      <c r="E42" s="166">
        <f>'Ratios 2022'!D49</f>
        <v>12.54230048</v>
      </c>
      <c r="F42" s="166">
        <f>'Ratios 2023'!D49</f>
        <v>4.466726471</v>
      </c>
      <c r="G42" s="183">
        <f>average(D42:F42)</f>
        <v>9.438003391</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4.072775806</v>
      </c>
      <c r="E47" s="149">
        <f>'Ratios 2022'!D54</f>
        <v>4.335200227</v>
      </c>
      <c r="F47" s="149">
        <f>'Ratios 2023'!D54</f>
        <v>2.73913538</v>
      </c>
      <c r="G47" s="177">
        <f>average(D47:F47)</f>
        <v>3.715703804</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0.2536078061</v>
      </c>
      <c r="E52" s="184">
        <f>'Ratios 2022'!D59</f>
        <v>0.244986867</v>
      </c>
      <c r="F52" s="184">
        <f>'Ratios 2023'!D59</f>
        <v>0.2617590913</v>
      </c>
      <c r="G52" s="185">
        <f>average(D52:F52)</f>
        <v>0.2534512548</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HEARING SPEECH &amp; DEAFNESS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HEARING SPEECH &amp; DEAFNESS CENTER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155027.0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1353539.0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324017.0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1832583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3271640.0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3271640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2468.0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313878.0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167062.0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146816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146816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14136.0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-14136</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44219.0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88959.0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-44740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5194631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HEARING SPEECH &amp; DEAFNESS CENTER</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170418</v>
      </c>
      <c r="D7" s="99">
        <v>0.0</v>
      </c>
      <c r="E7" s="99">
        <v>170418.0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2288460</v>
      </c>
      <c r="D9" s="99">
        <v>1894884.0</v>
      </c>
      <c r="E9" s="99">
        <v>288419.0</v>
      </c>
      <c r="F9" s="99">
        <v>105157.0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191297</v>
      </c>
      <c r="D11" s="99">
        <v>150144.0</v>
      </c>
      <c r="E11" s="99">
        <v>32627.0</v>
      </c>
      <c r="F11" s="99">
        <v>8526.0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198646</v>
      </c>
      <c r="D12" s="99">
        <v>155913.0</v>
      </c>
      <c r="E12" s="99">
        <v>33880.0</v>
      </c>
      <c r="F12" s="99">
        <v>8853.0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15494</v>
      </c>
      <c r="D15" s="99">
        <v>0.0</v>
      </c>
      <c r="E15" s="99">
        <v>15494.0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45739</v>
      </c>
      <c r="D16" s="99">
        <v>0.0</v>
      </c>
      <c r="E16" s="99">
        <v>45739.0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1792632</v>
      </c>
      <c r="D20" s="99">
        <v>1573190.0</v>
      </c>
      <c r="E20" s="99">
        <v>185479.0</v>
      </c>
      <c r="F20" s="99">
        <v>33963.0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9608</v>
      </c>
      <c r="D21" s="99">
        <v>5970.0</v>
      </c>
      <c r="E21" s="99">
        <v>3638.0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90413</v>
      </c>
      <c r="D22" s="99">
        <v>45952.0</v>
      </c>
      <c r="E22" s="99">
        <v>39074.0</v>
      </c>
      <c r="F22" s="99">
        <v>5387.0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208798</v>
      </c>
      <c r="D25" s="99">
        <v>38898.0</v>
      </c>
      <c r="E25" s="99">
        <v>169900.0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13658</v>
      </c>
      <c r="D26" s="99">
        <v>13557.0</v>
      </c>
      <c r="E26" s="99">
        <v>12.0</v>
      </c>
      <c r="F26" s="99">
        <v>89.0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16771</v>
      </c>
      <c r="D29" s="99">
        <v>0.0</v>
      </c>
      <c r="E29" s="99">
        <v>16771.0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205977</v>
      </c>
      <c r="D31" s="99">
        <v>0.0</v>
      </c>
      <c r="E31" s="99">
        <v>205977.0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95508</v>
      </c>
      <c r="D34" s="99">
        <v>27728.0</v>
      </c>
      <c r="E34" s="99">
        <v>67780.0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20556</v>
      </c>
      <c r="D35" s="99">
        <v>17764.0</v>
      </c>
      <c r="E35" s="99">
        <v>2663.0</v>
      </c>
      <c r="F35" s="99">
        <v>129.0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12553</v>
      </c>
      <c r="D36" s="99">
        <v>0.0</v>
      </c>
      <c r="E36" s="99">
        <v>12553.0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5106</v>
      </c>
      <c r="D37" s="99">
        <v>4806.0</v>
      </c>
      <c r="E37" s="99">
        <v>300.0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112528</v>
      </c>
      <c r="D38" s="99">
        <v>65160.0</v>
      </c>
      <c r="E38" s="99">
        <v>47368.0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5494162</v>
      </c>
      <c r="D40" s="104">
        <f t="shared" si="2"/>
        <v>3993966</v>
      </c>
      <c r="E40" s="104">
        <f t="shared" si="2"/>
        <v>1338092</v>
      </c>
      <c r="F40" s="104">
        <f t="shared" si="2"/>
        <v>162104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HEARING SPEECH &amp; DEAFNESS CENTER</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817016.0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766616.0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7000.0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818798.0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12035.0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53345.0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9689030.0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6908131.0</v>
      </c>
      <c r="E12" s="109">
        <f>D11-D12</f>
        <v>2780899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150000.0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5405709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495035.0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112612.0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1360514.0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10416.0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1978577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3224640.0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202492.0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3427132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5405709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HEARING SPEECH &amp; DEAFNESS CENTER</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5494162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205977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5288185</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440682.0833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1583632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3.593592887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3224640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5494162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457846.8333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7.043054064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5494162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457846.8333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3.593592887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3271640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5194631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0.6298118192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2458878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389943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2848821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5494162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0.5185178377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191297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2458878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0.07779849183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3993966</v>
      </c>
      <c r="E41" s="165">
        <f t="shared" ref="E41:E44" si="1">D41/$D$44</f>
        <v>0.7269472578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1338092</v>
      </c>
      <c r="E42" s="165">
        <f t="shared" si="1"/>
        <v>0.2435479696</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162104</v>
      </c>
      <c r="E43" s="165">
        <f t="shared" si="1"/>
        <v>0.02950477252</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5494162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1832583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162104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11.30498322</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2474810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607647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4.072775806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1370930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5405709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0.2536078061</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HEARING SPEECH &amp; DEAFNESS CENTER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27430.0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1040069.0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1307950.0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2375449</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2782196.0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2782196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6674.0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308016.0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213841.0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94175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94175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106128.0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87945.0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18183</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5276677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HEARING SPEECH &amp; DEAFNESS CENTER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190474</v>
      </c>
      <c r="D7" s="99">
        <v>0.0</v>
      </c>
      <c r="E7" s="99">
        <v>190474.0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2325281</v>
      </c>
      <c r="D9" s="99">
        <v>2004832.0</v>
      </c>
      <c r="E9" s="99">
        <v>213209.0</v>
      </c>
      <c r="F9" s="99">
        <v>107240.0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198672</v>
      </c>
      <c r="D11" s="99">
        <v>161541.0</v>
      </c>
      <c r="E11" s="99">
        <v>25376.0</v>
      </c>
      <c r="F11" s="99">
        <v>11755.0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205151</v>
      </c>
      <c r="D12" s="99">
        <v>163060.0</v>
      </c>
      <c r="E12" s="99">
        <v>33086.0</v>
      </c>
      <c r="F12" s="99">
        <v>9005.0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6573</v>
      </c>
      <c r="D15" s="99">
        <v>0.0</v>
      </c>
      <c r="E15" s="99">
        <v>6573.0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44838</v>
      </c>
      <c r="D16" s="99">
        <v>0.0</v>
      </c>
      <c r="E16" s="99">
        <v>44838.0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1523074</v>
      </c>
      <c r="D20" s="99">
        <v>1293147.0</v>
      </c>
      <c r="E20" s="99">
        <v>178335.0</v>
      </c>
      <c r="F20" s="99">
        <v>51592.0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7197</v>
      </c>
      <c r="D21" s="99">
        <v>3743.0</v>
      </c>
      <c r="E21" s="99">
        <v>1492.0</v>
      </c>
      <c r="F21" s="99">
        <v>1962.0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159506</v>
      </c>
      <c r="D25" s="99">
        <v>39055.0</v>
      </c>
      <c r="E25" s="99">
        <v>119332.0</v>
      </c>
      <c r="F25" s="99">
        <v>1119.0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54427</v>
      </c>
      <c r="D29" s="99">
        <v>0.0</v>
      </c>
      <c r="E29" s="99">
        <v>54427.0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162528</v>
      </c>
      <c r="D31" s="99">
        <v>0.0</v>
      </c>
      <c r="E31" s="99">
        <v>162528.0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240</v>
      </c>
      <c r="C34" s="98">
        <f t="shared" si="1"/>
        <v>85726</v>
      </c>
      <c r="D34" s="99">
        <v>46632.0</v>
      </c>
      <c r="E34" s="99">
        <v>39094.0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79963</v>
      </c>
      <c r="D35" s="99">
        <v>32718.0</v>
      </c>
      <c r="E35" s="99">
        <v>42432.0</v>
      </c>
      <c r="F35" s="99">
        <v>4813.0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76007</v>
      </c>
      <c r="D36" s="99">
        <v>2644.0</v>
      </c>
      <c r="E36" s="99">
        <v>73363.0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56596</v>
      </c>
      <c r="D37" s="99">
        <v>22868.0</v>
      </c>
      <c r="E37" s="99">
        <v>33728.0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89617</v>
      </c>
      <c r="D38" s="99">
        <v>40982.0</v>
      </c>
      <c r="E38" s="99">
        <v>46726.0</v>
      </c>
      <c r="F38" s="99">
        <v>1909.0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5265630</v>
      </c>
      <c r="D40" s="104">
        <f t="shared" si="2"/>
        <v>3811222</v>
      </c>
      <c r="E40" s="104">
        <f t="shared" si="2"/>
        <v>1265013</v>
      </c>
      <c r="F40" s="104">
        <f t="shared" si="2"/>
        <v>189395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HEARING SPEECH &amp; DEAFNESS CENTER</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664417.0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667048.0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514739.0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545401.0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22321.0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56063.0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9844455.0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7152974.0</v>
      </c>
      <c r="E12" s="109">
        <f>D11-D12</f>
        <v>2691481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150000.0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6811.0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5318281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480502.0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89250.0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1302909.0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25722.0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1898383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2993708.0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426190.0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3419898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5318281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