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<sst xmlns="http://schemas.openxmlformats.org/spreadsheetml/2006/main" count="890" uniqueCount="261">
  <si>
    <t>WEST END NEIGHBORHOOD HOUSE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</si>
  <si>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</si>
  <si>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</si>
  <si>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</si>
  <si>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</si>
  <si>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</si>
  <si>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</si>
  <si>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</si>
  <si>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</si>
  <si>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</si>
  <si>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</si>
  <si>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</si>
  <si>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</si>
  <si>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</si>
  <si>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</si>
  <si>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</si>
  <si>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</si>
  <si>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</si>
  <si>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</si>
  <si>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</si>
  <si>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</si>
  <si>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</si>
  <si>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</si>
  <si>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</si>
  <si>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</si>
  <si>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</si>
  <si>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</si>
  <si>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</si>
  <si>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</si>
  <si>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</si>
  <si>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</si>
  <si>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</si>
  <si>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</si>
  <si>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</si>
  <si>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</si>
  <si>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</si>
  <si>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</si>
  <si>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</si>
  <si>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</si>
  <si>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</si>
  <si>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</si>
  <si>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</si>
  <si>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</si>
  <si>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</si>
  <si>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</si>
  <si>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</si>
  <si>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</si>
  <si>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</si>
  <si>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</si>
  <si>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</si>
  <si>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</si>
  <si>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</si>
  <si>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</si>
  <si>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</si>
  <si>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</si>
  <si>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</si>
  <si>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</si>
  <si>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</si>
  <si>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</si>
  <si>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</si>
  <si>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</si>
  <si>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</si>
  <si>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</si>
  <si>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</si>
  <si>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YOUTH SERVICES</t>
  </si>
  <si>
    <t>LIFELINES SERVICES PRO</t>
  </si>
  <si>
    <t>CHILDCARE SERVICES PRO</t>
  </si>
  <si>
    <t>ENTREPRENEURIAL PROGRA</t>
  </si>
  <si>
    <t>HOUSING &amp; FINANCIAL MA</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</si>
  <si>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</si>
  <si>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</si>
  <si>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</si>
  <si>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</si>
  <si>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</si>
  <si>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</si>
  <si>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</si>
  <si>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</si>
  <si>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</si>
  <si>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</si>
  <si>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</si>
  <si>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</si>
  <si>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</si>
  <si>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</si>
  <si>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</si>
  <si>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</si>
  <si>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</si>
  <si>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</si>
  <si>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</si>
  <si>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</si>
  <si>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</si>
  <si>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</si>
  <si>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</si>
  <si>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</si>
  <si>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</si>
  <si>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</si>
  <si>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</si>
  <si>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</si>
  <si>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</si>
  <si>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</si>
  <si>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</si>
  <si>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</si>
  <si>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</si>
  <si>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SOCIAL ENTERPRISE SERV</t>
  </si>
  <si>
    <t>MISCELLANEOUS</t>
  </si>
  <si>
    <t>MANAGEMENT FEE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</si>
  <si>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</si>
  <si>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</si>
  <si>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</si>
  <si>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</si>
  <si>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</si>
  <si>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</si>
  <si>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</si>
  <si>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</si>
  <si>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</si>
  <si>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</si>
  <si>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</si>
  <si>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</si>
  <si>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</si>
  <si>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</si>
  <si>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</si>
  <si>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</si>
  <si>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</si>
  <si>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</si>
  <si>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</si>
  <si>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</si>
  <si>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</si>
  <si>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</si>
  <si>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</si>
  <si>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</si>
  <si>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</si>
  <si>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</si>
  <si>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</si>
  <si>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</si>
  <si>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</si>
  <si>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</si>
  <si>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</si>
  <si>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</si>
  <si>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</si>
  <si>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</si>
  <si>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</si>
  <si>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</si>
  <si>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</si>
  <si>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PROGRAM FEES</t>
  </si>
  <si>
    <t>SUPPLIES</t>
  </si>
  <si>
    <t>EQUIPMENT</t>
  </si>
  <si>
    <t>PRINTING AND PUBLICATIO</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</si>
  <si>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</si>
  <si>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</si>
  <si>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</si>
  <si>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</si>
  <si>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</si>
  <si>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</si>
  <si>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</si>
  <si>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</si>
  <si>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</si>
  <si>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</si>
  <si>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</si>
  <si>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</si>
  <si>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</si>
  <si>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</si>
  <si>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</si>
  <si>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</si>
  <si>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</si>
  <si>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</si>
  <si>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</si>
  <si>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</si>
  <si>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</si>
  <si>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</si>
  <si>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</si>
  <si>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</si>
  <si>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</si>
  <si>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</si>
  <si>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</si>
  <si>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</si>
  <si>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</si>
  <si>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</si>
  <si>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</si>
  <si>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</si>
  <si>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</si>
  <si>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</si>
  <si>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</si>
  <si>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</si>
  <si>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</si>
  <si>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</si>
  <si>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</si>
  <si>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</si>
  <si>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</si>
  <si>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</si>
  <si>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</si>
  <si>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</si>
  <si>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</si>
  <si>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</si>
  <si>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</si>
  <si>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</si>
  <si>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</si>
  <si>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</si>
  <si>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</si>
  <si>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</si>
  <si>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</si>
  <si>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</si>
  <si>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</si>
  <si>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</si>
  <si>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</si>
  <si>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</si>
  <si>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</si>
  <si>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</si>
  <si>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</si>
  <si>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</si>
  <si>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</si>
  <si>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</si>
  <si>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</si>
  <si>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</si>
  <si>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</si>
  <si>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</si>
  <si>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</si>
  <si>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</si>
  <si>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</si>
  <si>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</si>
  <si>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</si>
  <si>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</si>
  <si>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</si>
  <si>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</si>
  <si>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</si>
  <si>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</si>
  <si>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</si>
  <si>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</si>
  <si>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</si>
  <si>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</si>
  <si>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</si>
  <si>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</si>
  <si>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</si>
  <si>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</si>
  <si>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</si>
  <si>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</si>
  <si>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</si>
  <si>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</si>
  <si>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</si>
  <si>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</si>
  <si>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</si>
  <si>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</si>
  <si>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</si>
  <si>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</si>
  <si>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</si>
  <si>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</si>
  <si>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</si>
  <si>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</si>
  <si>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All other program service revenue</t>
  </si>
  <si>
    <r>
      <rPr>
        <rFont val="Roboto"/>
        <color rgb="FF000000"/>
        <sz val="10.0"/>
      </rPr>
      <t xml:space="preserve">Gross amount from sales of </t>
    </r>
    <r>
      <rPr>
        <rFont val="Roboto"/>
        <color rgb="FF000000"/>
        <sz val="10.0"/>
      </rPr>
      <t>assets other than inventory</t>
    </r>
  </si>
  <si>
    <t xml:space="preserve"> PRINTING AND PUBLICATIO</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</si>
  <si>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</si>
  <si>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</si>
  <si>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PROGRAM FEES</t>
  </si>
  <si>
    <t xml:space="preserve"> BUILDING AND EQUIPMENT</t>
  </si>
  <si>
    <t>UTILITIES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</si>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</sst>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6" t="str">
        <f>'READ HERE FIRST'!A5</f>
        <v>WEST END NEIGHBORHOOD HOUSE</v>
      </c>
      <c r="B1" s="2">
        <f>'Revenues 2023'!C1</f>
        <v>2023</v>
      </c>
      <c r="C1" s="137"/>
      <c r="D1" s="137"/>
      <c r="E1" s="138"/>
      <c r="F1" s="43"/>
      <c r="G1" s="43"/>
      <c r="H1" s="43"/>
      <c r="I1" s="43"/>
      <c r="J1" s="43"/>
      <c r="K1" s="43"/>
      <c r="L1" s="43"/>
      <c r="M1" s="43"/>
      <c r="N1" s="43"/>
      <c r="O1" s="43"/>
      <c r="P1" s="43"/>
      <c r="Q1" s="43"/>
      <c r="R1" s="43"/>
      <c r="S1" s="43"/>
      <c r="T1" s="43"/>
      <c r="U1" s="43"/>
      <c r="V1" s="43"/>
      <c r="W1" s="43"/>
      <c r="X1" s="43"/>
      <c r="Y1" s="43"/>
    </row>
    <row r="2">
      <c r="A2" s="139" t="s">
        <v>189</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190</v>
      </c>
      <c r="C3" s="143" t="s">
        <v>191</v>
      </c>
      <c r="D3" s="144">
        <f>'Expenses 2023'!C40</f>
        <v>7200247</v>
      </c>
      <c r="E3" s="145"/>
      <c r="F3" s="43"/>
      <c r="G3" s="43"/>
      <c r="H3" s="43"/>
      <c r="I3" s="43"/>
      <c r="J3" s="43"/>
      <c r="K3" s="43"/>
      <c r="L3" s="43"/>
      <c r="M3" s="43"/>
      <c r="N3" s="43"/>
      <c r="O3" s="43"/>
      <c r="P3" s="43"/>
      <c r="Q3" s="43"/>
      <c r="R3" s="43"/>
      <c r="S3" s="43"/>
      <c r="T3" s="43"/>
      <c r="U3" s="43"/>
      <c r="V3" s="43"/>
      <c r="W3" s="43"/>
      <c r="X3" s="43"/>
      <c r="Y3" s="43"/>
    </row>
    <row r="4">
      <c r="A4" s="137"/>
      <c r="B4" s="49"/>
      <c r="C4" s="143" t="s">
        <v>192</v>
      </c>
      <c r="D4" s="144">
        <f>'Expenses 2023'!C31</f>
        <v>317495</v>
      </c>
      <c r="E4" s="145"/>
      <c r="F4" s="43"/>
      <c r="G4" s="43"/>
      <c r="H4" s="43"/>
      <c r="I4" s="43"/>
      <c r="J4" s="43"/>
      <c r="K4" s="43"/>
      <c r="L4" s="43"/>
      <c r="M4" s="43"/>
      <c r="N4" s="43"/>
      <c r="O4" s="43"/>
      <c r="P4" s="43"/>
      <c r="Q4" s="43"/>
      <c r="R4" s="43"/>
      <c r="S4" s="43"/>
      <c r="T4" s="43"/>
      <c r="U4" s="43"/>
      <c r="V4" s="43"/>
      <c r="W4" s="43"/>
      <c r="X4" s="43"/>
      <c r="Y4" s="43"/>
    </row>
    <row r="5">
      <c r="A5" s="137"/>
      <c r="B5" s="49"/>
      <c r="C5" s="143" t="s">
        <v>193</v>
      </c>
      <c r="D5" s="144">
        <f>D3-D4</f>
        <v>6882752</v>
      </c>
      <c r="E5" s="145"/>
      <c r="F5" s="43"/>
      <c r="G5" s="43"/>
      <c r="H5" s="43"/>
      <c r="I5" s="43"/>
      <c r="J5" s="43"/>
      <c r="K5" s="43"/>
      <c r="L5" s="43"/>
      <c r="M5" s="43"/>
      <c r="N5" s="43"/>
      <c r="O5" s="43"/>
      <c r="P5" s="43"/>
      <c r="Q5" s="43"/>
      <c r="R5" s="43"/>
      <c r="S5" s="43"/>
      <c r="T5" s="43"/>
      <c r="U5" s="43"/>
      <c r="V5" s="43"/>
      <c r="W5" s="43"/>
      <c r="X5" s="43"/>
      <c r="Y5" s="43"/>
    </row>
    <row r="6">
      <c r="A6" s="137"/>
      <c r="B6" s="49"/>
      <c r="C6" s="143" t="s">
        <v>194</v>
      </c>
      <c r="D6" s="144">
        <f>D5/12</f>
        <v>573562.6667</v>
      </c>
      <c r="E6" s="145"/>
      <c r="F6" s="43"/>
      <c r="G6" s="43"/>
      <c r="H6" s="43"/>
      <c r="I6" s="43"/>
      <c r="J6" s="43"/>
      <c r="K6" s="43"/>
      <c r="L6" s="43"/>
      <c r="M6" s="43"/>
      <c r="N6" s="43"/>
      <c r="O6" s="43"/>
      <c r="P6" s="43"/>
      <c r="Q6" s="43"/>
      <c r="R6" s="43"/>
      <c r="S6" s="43"/>
      <c r="T6" s="43"/>
      <c r="U6" s="43"/>
      <c r="V6" s="43"/>
      <c r="W6" s="43"/>
      <c r="X6" s="43"/>
      <c r="Y6" s="43"/>
    </row>
    <row r="7">
      <c r="A7" s="137"/>
      <c r="B7" s="49"/>
      <c r="C7" s="143" t="s">
        <v>195</v>
      </c>
      <c r="D7" s="74">
        <f>'Balance Sheet 2023'!E2+'Balance Sheet 2023'!E3</f>
        <v>2990639</v>
      </c>
      <c r="E7" s="145"/>
      <c r="F7" s="43"/>
      <c r="G7" s="43"/>
      <c r="H7" s="43"/>
      <c r="I7" s="43"/>
      <c r="J7" s="43"/>
      <c r="K7" s="43"/>
      <c r="L7" s="43"/>
      <c r="M7" s="43"/>
      <c r="N7" s="43"/>
      <c r="O7" s="43"/>
      <c r="P7" s="43"/>
      <c r="Q7" s="43"/>
      <c r="R7" s="43"/>
      <c r="S7" s="43"/>
      <c r="T7" s="43"/>
      <c r="U7" s="43"/>
      <c r="V7" s="43"/>
      <c r="W7" s="43"/>
      <c r="X7" s="43"/>
      <c r="Y7" s="43"/>
    </row>
    <row r="8">
      <c r="A8" s="137"/>
      <c r="B8" s="49"/>
      <c r="C8" s="146" t="s">
        <v>189</v>
      </c>
      <c r="D8" s="147">
        <f>D7/D6</f>
        <v>5.214145156</v>
      </c>
      <c r="E8" s="148" t="s">
        <v>196</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197</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198</v>
      </c>
      <c r="C11" s="143" t="s">
        <v>199</v>
      </c>
      <c r="D11" s="74">
        <f>'Balance Sheet 2023'!E30</f>
        <v>5863923</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200</v>
      </c>
      <c r="D12" s="74">
        <f>'Expenses 2023'!C40</f>
        <v>7200247</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201</v>
      </c>
      <c r="D13" s="144">
        <f>D12/12</f>
        <v>600020.5833</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197</v>
      </c>
      <c r="D14" s="147">
        <f>D11/D13</f>
        <v>9.772869736</v>
      </c>
      <c r="E14" s="148" t="s">
        <v>196</v>
      </c>
      <c r="F14" s="43"/>
      <c r="G14" s="43"/>
      <c r="H14" s="43"/>
      <c r="I14" s="43"/>
      <c r="J14" s="43"/>
      <c r="K14" s="43"/>
      <c r="L14" s="43"/>
      <c r="M14" s="43"/>
      <c r="N14" s="43"/>
      <c r="O14" s="43"/>
      <c r="P14" s="43"/>
      <c r="Q14" s="43"/>
      <c r="R14" s="43"/>
      <c r="S14" s="43"/>
      <c r="T14" s="43"/>
      <c r="U14" s="43"/>
      <c r="V14" s="43"/>
      <c r="W14" s="43"/>
      <c r="X14" s="43"/>
      <c r="Y14" s="43"/>
    </row>
    <row r="15">
      <c r="A15" s="137"/>
      <c r="B15" s="52"/>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202</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203</v>
      </c>
      <c r="C17" s="143" t="s">
        <v>204</v>
      </c>
      <c r="D17" s="74">
        <f>sum('Balance Sheet 2023'!E13:E15)</f>
        <v>2020557</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200</v>
      </c>
      <c r="D18" s="74">
        <f>'Expenses 2023'!C40</f>
        <v>7200247</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201</v>
      </c>
      <c r="D19" s="144">
        <f>D18/12</f>
        <v>600020.5833</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205</v>
      </c>
      <c r="D20" s="147">
        <f>D17/D19</f>
        <v>3.367479477</v>
      </c>
      <c r="E20" s="148" t="s">
        <v>196</v>
      </c>
      <c r="F20" s="43"/>
      <c r="G20" s="43"/>
      <c r="H20" s="43"/>
      <c r="I20" s="43"/>
      <c r="J20" s="43"/>
      <c r="K20" s="43"/>
      <c r="L20" s="43"/>
      <c r="M20" s="43"/>
      <c r="N20" s="43"/>
      <c r="O20" s="43"/>
      <c r="P20" s="43"/>
      <c r="Q20" s="43"/>
      <c r="R20" s="43"/>
      <c r="S20" s="43"/>
      <c r="T20" s="43"/>
      <c r="U20" s="43"/>
      <c r="V20" s="43"/>
      <c r="W20" s="43"/>
      <c r="X20" s="43"/>
      <c r="Y20" s="43"/>
    </row>
    <row r="21">
      <c r="A21" s="137"/>
      <c r="B21" s="49"/>
      <c r="C21" s="152" t="s">
        <v>206</v>
      </c>
      <c r="D21" s="153">
        <f>D20+D8</f>
        <v>8.581624633</v>
      </c>
      <c r="E21" s="154" t="s">
        <v>196</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207</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208</v>
      </c>
      <c r="C24" s="158"/>
      <c r="D24" s="159">
        <f>max('Revenues 2023'!E2:E7,'Revenues 2023'!F10:F15)</f>
        <v>3731681</v>
      </c>
      <c r="E24" s="160" t="s">
        <v>209</v>
      </c>
      <c r="F24" s="43"/>
      <c r="G24" s="43"/>
      <c r="H24" s="43"/>
      <c r="I24" s="43"/>
      <c r="J24" s="43"/>
      <c r="K24" s="43"/>
      <c r="L24" s="43"/>
      <c r="M24" s="43"/>
      <c r="N24" s="43"/>
      <c r="O24" s="43"/>
      <c r="P24" s="43"/>
      <c r="Q24" s="43"/>
      <c r="R24" s="43"/>
      <c r="S24" s="43"/>
      <c r="T24" s="43"/>
      <c r="U24" s="43"/>
      <c r="V24" s="43"/>
      <c r="W24" s="43"/>
      <c r="X24" s="43"/>
      <c r="Y24" s="43"/>
    </row>
    <row r="25">
      <c r="A25" s="137"/>
      <c r="B25" s="49"/>
      <c r="C25" s="143" t="s">
        <v>210</v>
      </c>
      <c r="D25" s="144">
        <f>'Revenues 2023'!F44</f>
        <v>6885525</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207</v>
      </c>
      <c r="D26" s="161">
        <f>D24/D25</f>
        <v>0.5419602717</v>
      </c>
      <c r="E26" s="148" t="s">
        <v>211</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212</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213</v>
      </c>
      <c r="C29" s="143" t="s">
        <v>214</v>
      </c>
      <c r="D29" s="74">
        <f>SUM('Expenses 2023'!C7:C9)</f>
        <v>3288112</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215</v>
      </c>
      <c r="D30" s="74">
        <f>SUM('Expenses 2023'!C10:C12)</f>
        <v>838132</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216</v>
      </c>
      <c r="D31" s="74">
        <f>sum(D29:D30)</f>
        <v>4126244</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191</v>
      </c>
      <c r="D32" s="74">
        <f>'Expenses 2023'!C40</f>
        <v>7200247</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217</v>
      </c>
      <c r="D33" s="161">
        <f>D31/D32</f>
        <v>0.573069785</v>
      </c>
      <c r="E33" s="148" t="s">
        <v>218</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219</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220</v>
      </c>
      <c r="C36" s="143" t="s">
        <v>221</v>
      </c>
      <c r="D36" s="74">
        <f>SUM('Expenses 2023'!C10:C11)</f>
        <v>526066</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214</v>
      </c>
      <c r="D37" s="74">
        <f>SUM('Expenses 2023'!C7:C9)</f>
        <v>3288112</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219</v>
      </c>
      <c r="D38" s="161">
        <f>D36/D37</f>
        <v>0.1599902923</v>
      </c>
      <c r="E38" s="148" t="s">
        <v>222</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223</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224</v>
      </c>
      <c r="C41" s="146" t="s">
        <v>249</v>
      </c>
      <c r="D41" s="74">
        <f>'Expenses 2023'!D40</f>
        <v>5961354</v>
      </c>
      <c r="E41" s="163">
        <f t="shared" ref="E41:E44" si="1">D41/$D$44</f>
        <v>0.8279374305</v>
      </c>
      <c r="F41" s="43"/>
      <c r="G41" s="43"/>
      <c r="H41" s="43"/>
      <c r="I41" s="43"/>
      <c r="J41" s="43"/>
      <c r="K41" s="43"/>
      <c r="L41" s="43"/>
      <c r="M41" s="43"/>
      <c r="N41" s="43"/>
      <c r="O41" s="43"/>
      <c r="P41" s="43"/>
      <c r="Q41" s="43"/>
      <c r="R41" s="43"/>
      <c r="S41" s="43"/>
      <c r="T41" s="43"/>
      <c r="U41" s="43"/>
      <c r="V41" s="43"/>
      <c r="W41" s="43"/>
      <c r="X41" s="43"/>
      <c r="Y41" s="43"/>
    </row>
    <row r="42">
      <c r="A42" s="137"/>
      <c r="B42" s="49"/>
      <c r="C42" s="146" t="s">
        <v>226</v>
      </c>
      <c r="D42" s="144">
        <f>'Expenses 2023'!E40</f>
        <v>1024589</v>
      </c>
      <c r="E42" s="163">
        <f t="shared" si="1"/>
        <v>0.1422991461</v>
      </c>
      <c r="F42" s="43"/>
      <c r="G42" s="43"/>
      <c r="H42" s="43"/>
      <c r="I42" s="43"/>
      <c r="J42" s="43"/>
      <c r="K42" s="43"/>
      <c r="L42" s="43"/>
      <c r="M42" s="43"/>
      <c r="N42" s="43"/>
      <c r="O42" s="43"/>
      <c r="P42" s="43"/>
      <c r="Q42" s="43"/>
      <c r="R42" s="43"/>
      <c r="S42" s="43"/>
      <c r="T42" s="43"/>
      <c r="U42" s="43"/>
      <c r="V42" s="43"/>
      <c r="W42" s="43"/>
      <c r="X42" s="43"/>
      <c r="Y42" s="43"/>
    </row>
    <row r="43">
      <c r="A43" s="137"/>
      <c r="B43" s="49"/>
      <c r="C43" s="146" t="s">
        <v>227</v>
      </c>
      <c r="D43" s="144">
        <f>'Expenses 2023'!F40</f>
        <v>214304</v>
      </c>
      <c r="E43" s="163">
        <f t="shared" si="1"/>
        <v>0.02976342339</v>
      </c>
      <c r="F43" s="43"/>
      <c r="G43" s="43"/>
      <c r="H43" s="43"/>
      <c r="I43" s="43"/>
      <c r="J43" s="43"/>
      <c r="K43" s="43"/>
      <c r="L43" s="43"/>
      <c r="M43" s="43"/>
      <c r="N43" s="43"/>
      <c r="O43" s="43"/>
      <c r="P43" s="43"/>
      <c r="Q43" s="43"/>
      <c r="R43" s="43"/>
      <c r="S43" s="43"/>
      <c r="T43" s="43"/>
      <c r="U43" s="43"/>
      <c r="V43" s="43"/>
      <c r="W43" s="43"/>
      <c r="X43" s="43"/>
      <c r="Y43" s="43"/>
    </row>
    <row r="44">
      <c r="A44" s="137"/>
      <c r="B44" s="49"/>
      <c r="C44" s="143" t="s">
        <v>191</v>
      </c>
      <c r="D44" s="144">
        <f>sum(D41:D43)</f>
        <v>7200247</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228</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229</v>
      </c>
      <c r="C47" s="143" t="s">
        <v>230</v>
      </c>
      <c r="D47" s="144">
        <f>'Revenues 2023'!F9</f>
        <v>6390100</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231</v>
      </c>
      <c r="D48" s="144">
        <f>'Expenses 2023'!F40</f>
        <v>214304</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232</v>
      </c>
      <c r="D49" s="164">
        <f>if(D48=0, "$0",D47/D48)</f>
        <v>29.8179222</v>
      </c>
      <c r="E49" s="148" t="s">
        <v>233</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234</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235</v>
      </c>
      <c r="C52" s="143" t="s">
        <v>236</v>
      </c>
      <c r="D52" s="144">
        <f>sum('Balance Sheet 2023'!E2:E10)</f>
        <v>4776344</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237</v>
      </c>
      <c r="D53" s="144">
        <f>sum('Balance Sheet 2023'!E19:E22)</f>
        <v>468131</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238</v>
      </c>
      <c r="D54" s="166">
        <f>D52/D53</f>
        <v>10.20300728</v>
      </c>
      <c r="E54" s="148" t="s">
        <v>239</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240</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241</v>
      </c>
      <c r="C57" s="143" t="s">
        <v>242</v>
      </c>
      <c r="D57" s="144">
        <f>sum('Balance Sheet 2023'!E25:E26)</f>
        <v>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243</v>
      </c>
      <c r="D58" s="144">
        <f>'Balance Sheet 2023'!E18</f>
        <v>10747122</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244</v>
      </c>
      <c r="D59" s="167">
        <f>D57/D58</f>
        <v>0</v>
      </c>
      <c r="E59" s="148" t="s">
        <v>245</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WEST END NEIGHBORHOOD HOUSE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496910.0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5225031.0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1751592.0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89223.0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7473533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154454.0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67</v>
      </c>
      <c r="D11" s="61"/>
      <c r="E11" s="61"/>
      <c r="F11" s="62">
        <v>78551.0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36738.0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68</v>
      </c>
      <c r="D13" s="61"/>
      <c r="E13" s="61"/>
      <c r="F13" s="62">
        <v>7600.0</v>
      </c>
      <c r="G13" s="43"/>
      <c r="H13" s="43"/>
      <c r="I13" s="43"/>
      <c r="J13" s="43"/>
      <c r="K13" s="43"/>
      <c r="L13" s="43"/>
      <c r="M13" s="43"/>
      <c r="N13" s="43"/>
      <c r="O13" s="43"/>
      <c r="P13" s="43"/>
      <c r="Q13" s="43"/>
      <c r="R13" s="43"/>
      <c r="S13" s="43"/>
      <c r="T13" s="43"/>
      <c r="U13" s="43"/>
      <c r="V13" s="43"/>
      <c r="W13" s="43"/>
      <c r="X13" s="43"/>
      <c r="Y13" s="43"/>
      <c r="Z13" s="43"/>
    </row>
    <row r="14">
      <c r="A14" s="49"/>
      <c r="B14" s="45" t="s">
        <v>54</v>
      </c>
      <c r="C14" s="17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17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277343</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43034.0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82204.0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82204</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82204</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250</v>
      </c>
      <c r="D26" s="50">
        <v>0.0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3780.0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3780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82" t="s">
        <v>102</v>
      </c>
      <c r="D39" s="73"/>
      <c r="E39" s="48">
        <v>151736.0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82" t="s">
        <v>103</v>
      </c>
      <c r="D40" s="73"/>
      <c r="E40" s="48">
        <v>24504.0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82"/>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176240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106</v>
      </c>
      <c r="D44" s="87"/>
      <c r="E44" s="87"/>
      <c r="F44" s="88">
        <f>sum(F16:F43)+F9</f>
        <v>8056134</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WEST END NEIGHBORHOOD HOUSE</v>
      </c>
      <c r="B1" s="2">
        <f>'Revenues 2024'!C1</f>
        <v>2024</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107</v>
      </c>
      <c r="D2" s="42" t="s">
        <v>108</v>
      </c>
      <c r="E2" s="42" t="s">
        <v>109</v>
      </c>
      <c r="F2" s="42" t="s">
        <v>110</v>
      </c>
      <c r="G2" s="43"/>
      <c r="H2" s="43"/>
      <c r="I2" s="43"/>
      <c r="J2" s="43"/>
      <c r="K2" s="43"/>
      <c r="L2" s="43"/>
      <c r="M2" s="43"/>
      <c r="N2" s="43"/>
      <c r="O2" s="43"/>
      <c r="P2" s="43"/>
      <c r="Q2" s="43"/>
      <c r="R2" s="43"/>
      <c r="S2" s="43"/>
      <c r="T2" s="43"/>
      <c r="U2" s="43"/>
      <c r="V2" s="43"/>
      <c r="W2" s="43"/>
      <c r="X2" s="43"/>
      <c r="Y2" s="43"/>
      <c r="Z2" s="43"/>
    </row>
    <row r="3">
      <c r="A3" s="79">
        <v>1.0</v>
      </c>
      <c r="B3" s="95" t="s">
        <v>111</v>
      </c>
      <c r="C3" s="97">
        <f t="shared" ref="C3:C39" si="1">sum(D3:F3)</f>
        <v>216855</v>
      </c>
      <c r="D3" s="98">
        <v>216855.0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112</v>
      </c>
      <c r="C4" s="97">
        <f t="shared" si="1"/>
        <v>852316</v>
      </c>
      <c r="D4" s="98">
        <v>852316.0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113</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114</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115</v>
      </c>
      <c r="C7" s="97">
        <f t="shared" si="1"/>
        <v>130864</v>
      </c>
      <c r="D7" s="98">
        <v>98862.0</v>
      </c>
      <c r="E7" s="98">
        <v>26786.0</v>
      </c>
      <c r="F7" s="98">
        <v>5216.0</v>
      </c>
      <c r="G7" s="43"/>
      <c r="H7" s="43"/>
      <c r="I7" s="43"/>
      <c r="J7" s="43"/>
      <c r="K7" s="43"/>
      <c r="L7" s="43"/>
      <c r="M7" s="43"/>
      <c r="N7" s="43"/>
      <c r="O7" s="43"/>
      <c r="P7" s="43"/>
      <c r="Q7" s="43"/>
      <c r="R7" s="43"/>
      <c r="S7" s="43"/>
      <c r="T7" s="43"/>
      <c r="U7" s="43"/>
      <c r="V7" s="43"/>
      <c r="W7" s="43"/>
      <c r="X7" s="43"/>
      <c r="Y7" s="43"/>
      <c r="Z7" s="43"/>
    </row>
    <row r="8">
      <c r="A8" s="79">
        <v>6.0</v>
      </c>
      <c r="B8" s="95" t="s">
        <v>116</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117</v>
      </c>
      <c r="C9" s="97">
        <f t="shared" si="1"/>
        <v>3763180</v>
      </c>
      <c r="D9" s="98">
        <v>2842925.0</v>
      </c>
      <c r="E9" s="98">
        <v>770255.0</v>
      </c>
      <c r="F9" s="98">
        <v>150000.0</v>
      </c>
      <c r="G9" s="43"/>
      <c r="H9" s="43"/>
      <c r="I9" s="43"/>
      <c r="J9" s="43"/>
      <c r="K9" s="43"/>
      <c r="L9" s="43"/>
      <c r="M9" s="43"/>
      <c r="N9" s="43"/>
      <c r="O9" s="43"/>
      <c r="P9" s="43"/>
      <c r="Q9" s="43"/>
      <c r="R9" s="43"/>
      <c r="S9" s="43"/>
      <c r="T9" s="43"/>
      <c r="U9" s="43"/>
      <c r="V9" s="43"/>
      <c r="W9" s="43"/>
      <c r="X9" s="43"/>
      <c r="Y9" s="43"/>
      <c r="Z9" s="43"/>
    </row>
    <row r="10">
      <c r="A10" s="79">
        <v>8.0</v>
      </c>
      <c r="B10" s="95" t="s">
        <v>118</v>
      </c>
      <c r="C10" s="97">
        <f t="shared" si="1"/>
        <v>98546</v>
      </c>
      <c r="D10" s="98">
        <v>74085.0</v>
      </c>
      <c r="E10" s="98">
        <v>20474.0</v>
      </c>
      <c r="F10" s="98">
        <v>3987.0</v>
      </c>
      <c r="G10" s="43"/>
      <c r="H10" s="43"/>
      <c r="I10" s="43"/>
      <c r="J10" s="43"/>
      <c r="K10" s="43"/>
      <c r="L10" s="43"/>
      <c r="M10" s="43"/>
      <c r="N10" s="43"/>
      <c r="O10" s="43"/>
      <c r="P10" s="43"/>
      <c r="Q10" s="43"/>
      <c r="R10" s="43"/>
      <c r="S10" s="43"/>
      <c r="T10" s="43"/>
      <c r="U10" s="43"/>
      <c r="V10" s="43"/>
      <c r="W10" s="43"/>
      <c r="X10" s="43"/>
      <c r="Y10" s="43"/>
      <c r="Z10" s="43"/>
    </row>
    <row r="11">
      <c r="A11" s="45">
        <v>9.0</v>
      </c>
      <c r="B11" s="46" t="s">
        <v>119</v>
      </c>
      <c r="C11" s="97">
        <f t="shared" si="1"/>
        <v>386346</v>
      </c>
      <c r="D11" s="98">
        <v>290449.0</v>
      </c>
      <c r="E11" s="98">
        <v>80266.0</v>
      </c>
      <c r="F11" s="98">
        <v>15631.0</v>
      </c>
      <c r="G11" s="43"/>
      <c r="H11" s="43"/>
      <c r="I11" s="43"/>
      <c r="J11" s="43"/>
      <c r="K11" s="43"/>
      <c r="L11" s="43"/>
      <c r="M11" s="43"/>
      <c r="N11" s="43"/>
      <c r="O11" s="43"/>
      <c r="P11" s="43"/>
      <c r="Q11" s="43"/>
      <c r="R11" s="43"/>
      <c r="S11" s="43"/>
      <c r="T11" s="43"/>
      <c r="U11" s="43"/>
      <c r="V11" s="43"/>
      <c r="W11" s="43"/>
      <c r="X11" s="43"/>
      <c r="Y11" s="43"/>
      <c r="Z11" s="43"/>
    </row>
    <row r="12">
      <c r="A12" s="45">
        <v>10.0</v>
      </c>
      <c r="B12" s="46" t="s">
        <v>120</v>
      </c>
      <c r="C12" s="97">
        <f t="shared" si="1"/>
        <v>303503</v>
      </c>
      <c r="D12" s="98">
        <v>231969.0</v>
      </c>
      <c r="E12" s="98">
        <v>59874.0</v>
      </c>
      <c r="F12" s="98">
        <v>11660.0</v>
      </c>
      <c r="G12" s="43"/>
      <c r="H12" s="43"/>
      <c r="I12" s="43"/>
      <c r="J12" s="43"/>
      <c r="K12" s="43"/>
      <c r="L12" s="43"/>
      <c r="M12" s="43"/>
      <c r="N12" s="43"/>
      <c r="O12" s="43"/>
      <c r="P12" s="43"/>
      <c r="Q12" s="43"/>
      <c r="R12" s="43"/>
      <c r="S12" s="43"/>
      <c r="T12" s="43"/>
      <c r="U12" s="43"/>
      <c r="V12" s="43"/>
      <c r="W12" s="43"/>
      <c r="X12" s="43"/>
      <c r="Y12" s="43"/>
      <c r="Z12" s="43"/>
    </row>
    <row r="13">
      <c r="A13" s="45">
        <v>11.0</v>
      </c>
      <c r="B13" s="46" t="s">
        <v>121</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122</v>
      </c>
      <c r="B14" s="46" t="s">
        <v>123</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124</v>
      </c>
      <c r="C15" s="97">
        <f t="shared" si="1"/>
        <v>0</v>
      </c>
      <c r="D15" s="98">
        <v>0.0</v>
      </c>
      <c r="E15" s="98">
        <v>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125</v>
      </c>
      <c r="C16" s="97">
        <f t="shared" si="1"/>
        <v>60000</v>
      </c>
      <c r="D16" s="98">
        <v>0.0</v>
      </c>
      <c r="E16" s="98">
        <v>60000.0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126</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127</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128</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129</v>
      </c>
      <c r="C20" s="97">
        <f t="shared" si="1"/>
        <v>339400</v>
      </c>
      <c r="D20" s="98">
        <v>314913.0</v>
      </c>
      <c r="E20" s="98">
        <v>24243.0</v>
      </c>
      <c r="F20" s="98">
        <v>244.0</v>
      </c>
      <c r="G20" s="43"/>
      <c r="H20" s="43"/>
      <c r="I20" s="43"/>
      <c r="J20" s="43"/>
      <c r="K20" s="43"/>
      <c r="L20" s="43"/>
      <c r="M20" s="43"/>
      <c r="N20" s="43"/>
      <c r="O20" s="43"/>
      <c r="P20" s="43"/>
      <c r="Q20" s="43"/>
      <c r="R20" s="43"/>
      <c r="S20" s="43"/>
      <c r="T20" s="43"/>
      <c r="U20" s="43"/>
      <c r="V20" s="43"/>
      <c r="W20" s="43"/>
      <c r="X20" s="43"/>
      <c r="Y20" s="43"/>
      <c r="Z20" s="43"/>
    </row>
    <row r="21">
      <c r="A21" s="45">
        <v>12.0</v>
      </c>
      <c r="B21" s="46" t="s">
        <v>130</v>
      </c>
      <c r="C21" s="97">
        <f t="shared" si="1"/>
        <v>23421</v>
      </c>
      <c r="D21" s="98">
        <v>21322.0</v>
      </c>
      <c r="E21" s="98">
        <v>2099.0</v>
      </c>
      <c r="F21" s="98">
        <v>0.0</v>
      </c>
      <c r="G21" s="43"/>
      <c r="H21" s="43"/>
      <c r="I21" s="43"/>
      <c r="J21" s="43"/>
      <c r="K21" s="43"/>
      <c r="L21" s="43"/>
      <c r="M21" s="43"/>
      <c r="N21" s="43"/>
      <c r="O21" s="43"/>
      <c r="P21" s="43"/>
      <c r="Q21" s="43"/>
      <c r="R21" s="43"/>
      <c r="S21" s="43"/>
      <c r="T21" s="43"/>
      <c r="U21" s="43"/>
      <c r="V21" s="43"/>
      <c r="W21" s="43"/>
      <c r="X21" s="43"/>
      <c r="Y21" s="43"/>
      <c r="Z21" s="43"/>
    </row>
    <row r="22">
      <c r="A22" s="45">
        <v>13.0</v>
      </c>
      <c r="B22" s="46" t="s">
        <v>131</v>
      </c>
      <c r="C22" s="97">
        <f t="shared" si="1"/>
        <v>0</v>
      </c>
      <c r="D22" s="98">
        <v>0.0</v>
      </c>
      <c r="E22" s="98">
        <v>0.0</v>
      </c>
      <c r="F22" s="98">
        <v>0.0</v>
      </c>
      <c r="G22" s="43"/>
      <c r="H22" s="43"/>
      <c r="I22" s="43"/>
      <c r="J22" s="43"/>
      <c r="K22" s="43"/>
      <c r="L22" s="43"/>
      <c r="M22" s="43"/>
      <c r="N22" s="43"/>
      <c r="O22" s="43"/>
      <c r="P22" s="43"/>
      <c r="Q22" s="43"/>
      <c r="R22" s="43"/>
      <c r="S22" s="43"/>
      <c r="T22" s="43"/>
      <c r="U22" s="43"/>
      <c r="V22" s="43"/>
      <c r="W22" s="43"/>
      <c r="X22" s="43"/>
      <c r="Y22" s="43"/>
      <c r="Z22" s="43"/>
    </row>
    <row r="23">
      <c r="A23" s="45">
        <v>14.0</v>
      </c>
      <c r="B23" s="46" t="s">
        <v>132</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133</v>
      </c>
      <c r="C25" s="97">
        <f t="shared" si="1"/>
        <v>16101</v>
      </c>
      <c r="D25" s="98">
        <v>8858.0</v>
      </c>
      <c r="E25" s="98">
        <v>7243.0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134</v>
      </c>
      <c r="C26" s="97">
        <f t="shared" si="1"/>
        <v>42129</v>
      </c>
      <c r="D26" s="98">
        <v>41502.0</v>
      </c>
      <c r="E26" s="98">
        <v>627.0</v>
      </c>
      <c r="F26" s="98">
        <v>0.0</v>
      </c>
      <c r="G26" s="43"/>
      <c r="H26" s="43"/>
      <c r="I26" s="43"/>
      <c r="J26" s="43"/>
      <c r="K26" s="43"/>
      <c r="L26" s="43"/>
      <c r="M26" s="43"/>
      <c r="N26" s="43"/>
      <c r="O26" s="43"/>
      <c r="P26" s="43"/>
      <c r="Q26" s="43"/>
      <c r="R26" s="43"/>
      <c r="S26" s="43"/>
      <c r="T26" s="43"/>
      <c r="U26" s="43"/>
      <c r="V26" s="43"/>
      <c r="W26" s="43"/>
      <c r="X26" s="43"/>
      <c r="Y26" s="43"/>
      <c r="Z26" s="43"/>
    </row>
    <row r="27">
      <c r="A27" s="79">
        <v>18.0</v>
      </c>
      <c r="B27" s="95" t="s">
        <v>135</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136</v>
      </c>
      <c r="C28" s="97">
        <f t="shared" si="1"/>
        <v>54041</v>
      </c>
      <c r="D28" s="98">
        <v>49977.0</v>
      </c>
      <c r="E28" s="98">
        <v>3438.0</v>
      </c>
      <c r="F28" s="98">
        <v>626.0</v>
      </c>
      <c r="G28" s="43"/>
      <c r="H28" s="43"/>
      <c r="I28" s="43"/>
      <c r="J28" s="43"/>
      <c r="K28" s="43"/>
      <c r="L28" s="43"/>
      <c r="M28" s="43"/>
      <c r="N28" s="43"/>
      <c r="O28" s="43"/>
      <c r="P28" s="43"/>
      <c r="Q28" s="43"/>
      <c r="R28" s="43"/>
      <c r="S28" s="43"/>
      <c r="T28" s="43"/>
      <c r="U28" s="43"/>
      <c r="V28" s="43"/>
      <c r="W28" s="43"/>
      <c r="X28" s="43"/>
      <c r="Y28" s="43"/>
      <c r="Z28" s="43"/>
    </row>
    <row r="29">
      <c r="A29" s="45">
        <v>20.0</v>
      </c>
      <c r="B29" s="46" t="s">
        <v>137</v>
      </c>
      <c r="C29" s="97">
        <f t="shared" si="1"/>
        <v>26086</v>
      </c>
      <c r="D29" s="98">
        <v>20443.0</v>
      </c>
      <c r="E29" s="98">
        <v>5643.0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138</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139</v>
      </c>
      <c r="C31" s="97">
        <f t="shared" si="1"/>
        <v>333536</v>
      </c>
      <c r="D31" s="98">
        <v>282824.0</v>
      </c>
      <c r="E31" s="98">
        <v>42642.0</v>
      </c>
      <c r="F31" s="98">
        <v>8070.0</v>
      </c>
      <c r="G31" s="43"/>
      <c r="H31" s="43"/>
      <c r="I31" s="43"/>
      <c r="J31" s="43"/>
      <c r="K31" s="43"/>
      <c r="L31" s="43"/>
      <c r="M31" s="43"/>
      <c r="N31" s="43"/>
      <c r="O31" s="43"/>
      <c r="P31" s="43"/>
      <c r="Q31" s="43"/>
      <c r="R31" s="43"/>
      <c r="S31" s="43"/>
      <c r="T31" s="43"/>
      <c r="U31" s="43"/>
      <c r="V31" s="43"/>
      <c r="W31" s="43"/>
      <c r="X31" s="43"/>
      <c r="Y31" s="43"/>
      <c r="Z31" s="43"/>
    </row>
    <row r="32">
      <c r="A32" s="45">
        <v>23.0</v>
      </c>
      <c r="B32" s="46" t="s">
        <v>140</v>
      </c>
      <c r="C32" s="97">
        <f t="shared" si="1"/>
        <v>162319</v>
      </c>
      <c r="D32" s="98">
        <v>146186.0</v>
      </c>
      <c r="E32" s="98">
        <v>16133.0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141</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122</v>
      </c>
      <c r="B34" s="46" t="s">
        <v>251</v>
      </c>
      <c r="C34" s="97">
        <f t="shared" si="1"/>
        <v>392989</v>
      </c>
      <c r="D34" s="98">
        <v>391976.0</v>
      </c>
      <c r="E34" s="98">
        <v>1013.0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1" t="s">
        <v>143</v>
      </c>
      <c r="C35" s="97">
        <f t="shared" si="1"/>
        <v>358468</v>
      </c>
      <c r="D35" s="98">
        <v>339152.0</v>
      </c>
      <c r="E35" s="98">
        <v>18199.0</v>
      </c>
      <c r="F35" s="98">
        <v>1117.0</v>
      </c>
      <c r="G35" s="43"/>
      <c r="H35" s="43"/>
      <c r="I35" s="43"/>
      <c r="J35" s="43"/>
      <c r="K35" s="43"/>
      <c r="L35" s="43"/>
      <c r="M35" s="43"/>
      <c r="N35" s="43"/>
      <c r="O35" s="43"/>
      <c r="P35" s="43"/>
      <c r="Q35" s="43"/>
      <c r="R35" s="43"/>
      <c r="S35" s="43"/>
      <c r="T35" s="43"/>
      <c r="U35" s="43"/>
      <c r="V35" s="43"/>
      <c r="W35" s="43"/>
      <c r="X35" s="43"/>
      <c r="Y35" s="43"/>
      <c r="Z35" s="43"/>
    </row>
    <row r="36">
      <c r="A36" s="45" t="s">
        <v>50</v>
      </c>
      <c r="B36" s="101" t="s">
        <v>252</v>
      </c>
      <c r="C36" s="97">
        <f t="shared" si="1"/>
        <v>213726</v>
      </c>
      <c r="D36" s="98">
        <v>202909.0</v>
      </c>
      <c r="E36" s="98">
        <v>10817.0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101" t="s">
        <v>253</v>
      </c>
      <c r="C37" s="97">
        <f t="shared" si="1"/>
        <v>136756</v>
      </c>
      <c r="D37" s="98">
        <v>120212.0</v>
      </c>
      <c r="E37" s="98">
        <v>16544.0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146</v>
      </c>
      <c r="C38" s="97">
        <f t="shared" si="1"/>
        <v>415</v>
      </c>
      <c r="D38" s="98">
        <v>405.0</v>
      </c>
      <c r="E38" s="98">
        <v>10.0</v>
      </c>
      <c r="F38" s="9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147</v>
      </c>
      <c r="C40" s="102">
        <f t="shared" ref="C40:F40" si="2">sum(C3:C39)</f>
        <v>7910997</v>
      </c>
      <c r="D40" s="102">
        <f t="shared" si="2"/>
        <v>6548140</v>
      </c>
      <c r="E40" s="102">
        <f t="shared" si="2"/>
        <v>1166306</v>
      </c>
      <c r="F40" s="102">
        <f t="shared" si="2"/>
        <v>196551</v>
      </c>
      <c r="G40" s="43"/>
      <c r="H40" s="43"/>
      <c r="I40" s="43"/>
      <c r="J40" s="43"/>
      <c r="K40" s="43"/>
      <c r="L40" s="43"/>
      <c r="M40" s="43"/>
      <c r="N40" s="43"/>
      <c r="O40" s="43"/>
      <c r="P40" s="43"/>
      <c r="Q40" s="43"/>
      <c r="R40" s="43"/>
      <c r="S40" s="43"/>
      <c r="T40" s="43"/>
      <c r="U40" s="43"/>
      <c r="V40" s="43"/>
      <c r="W40" s="43"/>
      <c r="X40" s="43"/>
      <c r="Y40" s="43"/>
      <c r="Z40" s="43"/>
    </row>
    <row r="41">
      <c r="A41" s="90"/>
      <c r="B41" s="91"/>
      <c r="C41" s="92"/>
      <c r="D41" s="103"/>
      <c r="E41" s="104"/>
      <c r="F41" s="104"/>
      <c r="G41" s="43"/>
      <c r="H41" s="43"/>
      <c r="I41" s="43"/>
      <c r="J41" s="43"/>
      <c r="K41" s="43"/>
      <c r="L41" s="43"/>
      <c r="M41" s="43"/>
      <c r="N41" s="43"/>
      <c r="O41" s="43"/>
      <c r="P41" s="43"/>
      <c r="Q41" s="43"/>
      <c r="R41" s="43"/>
      <c r="S41" s="43"/>
      <c r="T41" s="43"/>
      <c r="U41" s="43"/>
      <c r="V41" s="43"/>
      <c r="W41" s="43"/>
      <c r="X41" s="43"/>
      <c r="Y41" s="43"/>
      <c r="Z41" s="43"/>
    </row>
    <row r="42">
      <c r="A42" s="90"/>
      <c r="B42" s="91"/>
      <c r="C42" s="92"/>
      <c r="D42" s="104"/>
      <c r="E42" s="105"/>
      <c r="F42" s="104"/>
      <c r="G42" s="43"/>
      <c r="H42" s="43"/>
      <c r="I42" s="43"/>
      <c r="J42" s="43"/>
      <c r="K42" s="43"/>
      <c r="L42" s="43"/>
      <c r="M42" s="43"/>
      <c r="N42" s="43"/>
      <c r="O42" s="43"/>
      <c r="P42" s="43"/>
      <c r="Q42" s="43"/>
      <c r="R42" s="43"/>
      <c r="S42" s="43"/>
      <c r="T42" s="43"/>
      <c r="U42" s="43"/>
      <c r="V42" s="43"/>
      <c r="W42" s="43"/>
      <c r="X42" s="43"/>
      <c r="Y42" s="43"/>
      <c r="Z42" s="43"/>
    </row>
    <row r="43">
      <c r="A43" s="90"/>
      <c r="B43" s="91"/>
      <c r="C43" s="92"/>
      <c r="D43" s="104"/>
      <c r="E43" s="104"/>
      <c r="F43" s="104"/>
      <c r="G43" s="43"/>
      <c r="H43" s="43"/>
      <c r="I43" s="43"/>
      <c r="J43" s="43"/>
      <c r="K43" s="43"/>
      <c r="L43" s="43"/>
      <c r="M43" s="43"/>
      <c r="N43" s="43"/>
      <c r="O43" s="43"/>
      <c r="P43" s="43"/>
      <c r="Q43" s="43"/>
      <c r="R43" s="43"/>
      <c r="S43" s="43"/>
      <c r="T43" s="43"/>
      <c r="U43" s="43"/>
      <c r="V43" s="43"/>
      <c r="W43" s="43"/>
      <c r="X43" s="43"/>
      <c r="Y43" s="43"/>
      <c r="Z43" s="43"/>
    </row>
    <row r="44">
      <c r="A44" s="90"/>
      <c r="B44" s="91"/>
      <c r="C44" s="92"/>
      <c r="D44" s="104"/>
      <c r="E44" s="104"/>
      <c r="F44" s="104"/>
      <c r="G44" s="43"/>
      <c r="H44" s="43"/>
      <c r="I44" s="43"/>
      <c r="J44" s="43"/>
      <c r="K44" s="43"/>
      <c r="L44" s="43"/>
      <c r="M44" s="43"/>
      <c r="N44" s="43"/>
      <c r="O44" s="43"/>
      <c r="P44" s="43"/>
      <c r="Q44" s="43"/>
      <c r="R44" s="43"/>
      <c r="S44" s="43"/>
      <c r="T44" s="43"/>
      <c r="U44" s="43"/>
      <c r="V44" s="43"/>
      <c r="W44" s="43"/>
      <c r="X44" s="43"/>
      <c r="Y44" s="43"/>
      <c r="Z44" s="43"/>
    </row>
    <row r="45">
      <c r="A45" s="90"/>
      <c r="B45" s="91"/>
      <c r="C45" s="92"/>
      <c r="D45" s="104"/>
      <c r="E45" s="104"/>
      <c r="F45" s="104"/>
      <c r="G45" s="43"/>
      <c r="H45" s="43"/>
      <c r="I45" s="43"/>
      <c r="J45" s="43"/>
      <c r="K45" s="43"/>
      <c r="L45" s="43"/>
      <c r="M45" s="43"/>
      <c r="N45" s="43"/>
      <c r="O45" s="43"/>
      <c r="P45" s="43"/>
      <c r="Q45" s="43"/>
      <c r="R45" s="43"/>
      <c r="S45" s="43"/>
      <c r="T45" s="43"/>
      <c r="U45" s="43"/>
      <c r="V45" s="43"/>
      <c r="W45" s="43"/>
      <c r="X45" s="43"/>
      <c r="Y45" s="43"/>
      <c r="Z45" s="43"/>
    </row>
    <row r="46">
      <c r="A46" s="90"/>
      <c r="B46" s="91"/>
      <c r="C46" s="92"/>
      <c r="D46" s="104"/>
      <c r="E46" s="104"/>
      <c r="F46" s="104"/>
      <c r="G46" s="43"/>
      <c r="H46" s="43"/>
      <c r="I46" s="43"/>
      <c r="J46" s="43"/>
      <c r="K46" s="43"/>
      <c r="L46" s="43"/>
      <c r="M46" s="43"/>
      <c r="N46" s="43"/>
      <c r="O46" s="43"/>
      <c r="P46" s="43"/>
      <c r="Q46" s="43"/>
      <c r="R46" s="43"/>
      <c r="S46" s="43"/>
      <c r="T46" s="43"/>
      <c r="U46" s="43"/>
      <c r="V46" s="43"/>
      <c r="W46" s="43"/>
      <c r="X46" s="43"/>
      <c r="Y46" s="43"/>
      <c r="Z46" s="43"/>
    </row>
    <row r="47">
      <c r="A47" s="90"/>
      <c r="B47" s="91"/>
      <c r="C47" s="92"/>
      <c r="D47" s="104"/>
      <c r="E47" s="104"/>
      <c r="F47" s="104"/>
      <c r="G47" s="43"/>
      <c r="H47" s="43"/>
      <c r="I47" s="43"/>
      <c r="J47" s="43"/>
      <c r="K47" s="43"/>
      <c r="L47" s="43"/>
      <c r="M47" s="43"/>
      <c r="N47" s="43"/>
      <c r="O47" s="43"/>
      <c r="P47" s="43"/>
      <c r="Q47" s="43"/>
      <c r="R47" s="43"/>
      <c r="S47" s="43"/>
      <c r="T47" s="43"/>
      <c r="U47" s="43"/>
      <c r="V47" s="43"/>
      <c r="W47" s="43"/>
      <c r="X47" s="43"/>
      <c r="Y47" s="43"/>
      <c r="Z47" s="43"/>
    </row>
    <row r="48">
      <c r="A48" s="90"/>
      <c r="B48" s="91"/>
      <c r="C48" s="92"/>
      <c r="D48" s="104"/>
      <c r="E48" s="104"/>
      <c r="F48" s="104"/>
      <c r="G48" s="43"/>
      <c r="H48" s="43"/>
      <c r="I48" s="43"/>
      <c r="J48" s="43"/>
      <c r="K48" s="43"/>
      <c r="L48" s="43"/>
      <c r="M48" s="43"/>
      <c r="N48" s="43"/>
      <c r="O48" s="43"/>
      <c r="P48" s="43"/>
      <c r="Q48" s="43"/>
      <c r="R48" s="43"/>
      <c r="S48" s="43"/>
      <c r="T48" s="43"/>
      <c r="U48" s="43"/>
      <c r="V48" s="43"/>
      <c r="W48" s="43"/>
      <c r="X48" s="43"/>
      <c r="Y48" s="43"/>
      <c r="Z48" s="43"/>
    </row>
    <row r="49">
      <c r="A49" s="90"/>
      <c r="B49" s="91"/>
      <c r="C49" s="92"/>
      <c r="D49" s="104"/>
      <c r="E49" s="104"/>
      <c r="F49" s="104"/>
      <c r="G49" s="43"/>
      <c r="H49" s="43"/>
      <c r="I49" s="43"/>
      <c r="J49" s="43"/>
      <c r="K49" s="43"/>
      <c r="L49" s="43"/>
      <c r="M49" s="43"/>
      <c r="N49" s="43"/>
      <c r="O49" s="43"/>
      <c r="P49" s="43"/>
      <c r="Q49" s="43"/>
      <c r="R49" s="43"/>
      <c r="S49" s="43"/>
      <c r="T49" s="43"/>
      <c r="U49" s="43"/>
      <c r="V49" s="43"/>
      <c r="W49" s="43"/>
      <c r="X49" s="43"/>
      <c r="Y49" s="43"/>
      <c r="Z49" s="43"/>
    </row>
    <row r="50">
      <c r="A50" s="90"/>
      <c r="B50" s="91"/>
      <c r="C50" s="92"/>
      <c r="D50" s="104"/>
      <c r="E50" s="104"/>
      <c r="F50" s="104"/>
      <c r="G50" s="43"/>
      <c r="H50" s="43"/>
      <c r="I50" s="43"/>
      <c r="J50" s="43"/>
      <c r="K50" s="43"/>
      <c r="L50" s="43"/>
      <c r="M50" s="43"/>
      <c r="N50" s="43"/>
      <c r="O50" s="43"/>
      <c r="P50" s="43"/>
      <c r="Q50" s="43"/>
      <c r="R50" s="43"/>
      <c r="S50" s="43"/>
      <c r="T50" s="43"/>
      <c r="U50" s="43"/>
      <c r="V50" s="43"/>
      <c r="W50" s="43"/>
      <c r="X50" s="43"/>
      <c r="Y50" s="43"/>
      <c r="Z50" s="43"/>
    </row>
    <row r="51">
      <c r="A51" s="90"/>
      <c r="B51" s="91"/>
      <c r="C51" s="92"/>
      <c r="D51" s="104"/>
      <c r="E51" s="104"/>
      <c r="F51" s="104"/>
      <c r="G51" s="43"/>
      <c r="H51" s="43"/>
      <c r="I51" s="43"/>
      <c r="J51" s="43"/>
      <c r="K51" s="43"/>
      <c r="L51" s="43"/>
      <c r="M51" s="43"/>
      <c r="N51" s="43"/>
      <c r="O51" s="43"/>
      <c r="P51" s="43"/>
      <c r="Q51" s="43"/>
      <c r="R51" s="43"/>
      <c r="S51" s="43"/>
      <c r="T51" s="43"/>
      <c r="U51" s="43"/>
      <c r="V51" s="43"/>
      <c r="W51" s="43"/>
      <c r="X51" s="43"/>
      <c r="Y51" s="43"/>
      <c r="Z51" s="43"/>
    </row>
    <row r="52">
      <c r="A52" s="90"/>
      <c r="B52" s="91"/>
      <c r="C52" s="92"/>
      <c r="D52" s="104"/>
      <c r="E52" s="104"/>
      <c r="F52" s="104"/>
      <c r="G52" s="43"/>
      <c r="H52" s="43"/>
      <c r="I52" s="43"/>
      <c r="J52" s="43"/>
      <c r="K52" s="43"/>
      <c r="L52" s="43"/>
      <c r="M52" s="43"/>
      <c r="N52" s="43"/>
      <c r="O52" s="43"/>
      <c r="P52" s="43"/>
      <c r="Q52" s="43"/>
      <c r="R52" s="43"/>
      <c r="S52" s="43"/>
      <c r="T52" s="43"/>
      <c r="U52" s="43"/>
      <c r="V52" s="43"/>
      <c r="W52" s="43"/>
      <c r="X52" s="43"/>
      <c r="Y52" s="43"/>
      <c r="Z52" s="43"/>
    </row>
    <row r="53">
      <c r="A53" s="90"/>
      <c r="B53" s="91"/>
      <c r="C53" s="92"/>
      <c r="D53" s="104"/>
      <c r="E53" s="104"/>
      <c r="F53" s="104"/>
      <c r="G53" s="43"/>
      <c r="H53" s="43"/>
      <c r="I53" s="43"/>
      <c r="J53" s="43"/>
      <c r="K53" s="43"/>
      <c r="L53" s="43"/>
      <c r="M53" s="43"/>
      <c r="N53" s="43"/>
      <c r="O53" s="43"/>
      <c r="P53" s="43"/>
      <c r="Q53" s="43"/>
      <c r="R53" s="43"/>
      <c r="S53" s="43"/>
      <c r="T53" s="43"/>
      <c r="U53" s="43"/>
      <c r="V53" s="43"/>
      <c r="W53" s="43"/>
      <c r="X53" s="43"/>
      <c r="Y53" s="43"/>
      <c r="Z53" s="43"/>
    </row>
    <row r="54">
      <c r="A54" s="90"/>
      <c r="B54" s="91"/>
      <c r="C54" s="92"/>
      <c r="D54" s="104"/>
      <c r="E54" s="104"/>
      <c r="F54" s="104"/>
      <c r="G54" s="43"/>
      <c r="H54" s="43"/>
      <c r="I54" s="43"/>
      <c r="J54" s="43"/>
      <c r="K54" s="43"/>
      <c r="L54" s="43"/>
      <c r="M54" s="43"/>
      <c r="N54" s="43"/>
      <c r="O54" s="43"/>
      <c r="P54" s="43"/>
      <c r="Q54" s="43"/>
      <c r="R54" s="43"/>
      <c r="S54" s="43"/>
      <c r="T54" s="43"/>
      <c r="U54" s="43"/>
      <c r="V54" s="43"/>
      <c r="W54" s="43"/>
      <c r="X54" s="43"/>
      <c r="Y54" s="43"/>
      <c r="Z54" s="43"/>
    </row>
    <row r="55">
      <c r="A55" s="90"/>
      <c r="B55" s="91"/>
      <c r="C55" s="92"/>
      <c r="D55" s="104"/>
      <c r="E55" s="104"/>
      <c r="F55" s="104"/>
      <c r="G55" s="43"/>
      <c r="H55" s="43"/>
      <c r="I55" s="43"/>
      <c r="J55" s="43"/>
      <c r="K55" s="43"/>
      <c r="L55" s="43"/>
      <c r="M55" s="43"/>
      <c r="N55" s="43"/>
      <c r="O55" s="43"/>
      <c r="P55" s="43"/>
      <c r="Q55" s="43"/>
      <c r="R55" s="43"/>
      <c r="S55" s="43"/>
      <c r="T55" s="43"/>
      <c r="U55" s="43"/>
      <c r="V55" s="43"/>
      <c r="W55" s="43"/>
      <c r="X55" s="43"/>
      <c r="Y55" s="43"/>
      <c r="Z55" s="43"/>
    </row>
    <row r="56">
      <c r="A56" s="90"/>
      <c r="B56" s="91"/>
      <c r="C56" s="92"/>
      <c r="D56" s="104"/>
      <c r="E56" s="104"/>
      <c r="F56" s="104"/>
      <c r="G56" s="43"/>
      <c r="H56" s="43"/>
      <c r="I56" s="43"/>
      <c r="J56" s="43"/>
      <c r="K56" s="43"/>
      <c r="L56" s="43"/>
      <c r="M56" s="43"/>
      <c r="N56" s="43"/>
      <c r="O56" s="43"/>
      <c r="P56" s="43"/>
      <c r="Q56" s="43"/>
      <c r="R56" s="43"/>
      <c r="S56" s="43"/>
      <c r="T56" s="43"/>
      <c r="U56" s="43"/>
      <c r="V56" s="43"/>
      <c r="W56" s="43"/>
      <c r="X56" s="43"/>
      <c r="Y56" s="43"/>
      <c r="Z56" s="43"/>
    </row>
    <row r="57">
      <c r="A57" s="90"/>
      <c r="B57" s="91"/>
      <c r="C57" s="92"/>
      <c r="D57" s="104"/>
      <c r="E57" s="104"/>
      <c r="F57" s="104"/>
      <c r="G57" s="43"/>
      <c r="H57" s="43"/>
      <c r="I57" s="43"/>
      <c r="J57" s="43"/>
      <c r="K57" s="43"/>
      <c r="L57" s="43"/>
      <c r="M57" s="43"/>
      <c r="N57" s="43"/>
      <c r="O57" s="43"/>
      <c r="P57" s="43"/>
      <c r="Q57" s="43"/>
      <c r="R57" s="43"/>
      <c r="S57" s="43"/>
      <c r="T57" s="43"/>
      <c r="U57" s="43"/>
      <c r="V57" s="43"/>
      <c r="W57" s="43"/>
      <c r="X57" s="43"/>
      <c r="Y57" s="43"/>
      <c r="Z57" s="43"/>
    </row>
    <row r="58">
      <c r="A58" s="90"/>
      <c r="B58" s="91"/>
      <c r="C58" s="92"/>
      <c r="D58" s="104"/>
      <c r="E58" s="104"/>
      <c r="F58" s="104"/>
      <c r="G58" s="43"/>
      <c r="H58" s="43"/>
      <c r="I58" s="43"/>
      <c r="J58" s="43"/>
      <c r="K58" s="43"/>
      <c r="L58" s="43"/>
      <c r="M58" s="43"/>
      <c r="N58" s="43"/>
      <c r="O58" s="43"/>
      <c r="P58" s="43"/>
      <c r="Q58" s="43"/>
      <c r="R58" s="43"/>
      <c r="S58" s="43"/>
      <c r="T58" s="43"/>
      <c r="U58" s="43"/>
      <c r="V58" s="43"/>
      <c r="W58" s="43"/>
      <c r="X58" s="43"/>
      <c r="Y58" s="43"/>
      <c r="Z58" s="43"/>
    </row>
    <row r="59">
      <c r="A59" s="90"/>
      <c r="B59" s="91"/>
      <c r="C59" s="92"/>
      <c r="D59" s="104"/>
      <c r="E59" s="104"/>
      <c r="F59" s="104"/>
      <c r="G59" s="43"/>
      <c r="H59" s="43"/>
      <c r="I59" s="43"/>
      <c r="J59" s="43"/>
      <c r="K59" s="43"/>
      <c r="L59" s="43"/>
      <c r="M59" s="43"/>
      <c r="N59" s="43"/>
      <c r="O59" s="43"/>
      <c r="P59" s="43"/>
      <c r="Q59" s="43"/>
      <c r="R59" s="43"/>
      <c r="S59" s="43"/>
      <c r="T59" s="43"/>
      <c r="U59" s="43"/>
      <c r="V59" s="43"/>
      <c r="W59" s="43"/>
      <c r="X59" s="43"/>
      <c r="Y59" s="43"/>
      <c r="Z59" s="43"/>
    </row>
    <row r="60">
      <c r="A60" s="90"/>
      <c r="B60" s="91"/>
      <c r="C60" s="92"/>
      <c r="D60" s="104"/>
      <c r="E60" s="104"/>
      <c r="F60" s="104"/>
      <c r="G60" s="43"/>
      <c r="H60" s="43"/>
      <c r="I60" s="43"/>
      <c r="J60" s="43"/>
      <c r="K60" s="43"/>
      <c r="L60" s="43"/>
      <c r="M60" s="43"/>
      <c r="N60" s="43"/>
      <c r="O60" s="43"/>
      <c r="P60" s="43"/>
      <c r="Q60" s="43"/>
      <c r="R60" s="43"/>
      <c r="S60" s="43"/>
      <c r="T60" s="43"/>
      <c r="U60" s="43"/>
      <c r="V60" s="43"/>
      <c r="W60" s="43"/>
      <c r="X60" s="43"/>
      <c r="Y60" s="43"/>
      <c r="Z60" s="43"/>
    </row>
    <row r="61">
      <c r="A61" s="90"/>
      <c r="B61" s="91"/>
      <c r="C61" s="92"/>
      <c r="D61" s="104"/>
      <c r="E61" s="104"/>
      <c r="F61" s="104"/>
      <c r="G61" s="43"/>
      <c r="H61" s="43"/>
      <c r="I61" s="43"/>
      <c r="J61" s="43"/>
      <c r="K61" s="43"/>
      <c r="L61" s="43"/>
      <c r="M61" s="43"/>
      <c r="N61" s="43"/>
      <c r="O61" s="43"/>
      <c r="P61" s="43"/>
      <c r="Q61" s="43"/>
      <c r="R61" s="43"/>
      <c r="S61" s="43"/>
      <c r="T61" s="43"/>
      <c r="U61" s="43"/>
      <c r="V61" s="43"/>
      <c r="W61" s="43"/>
      <c r="X61" s="43"/>
      <c r="Y61" s="43"/>
      <c r="Z61" s="43"/>
    </row>
    <row r="62">
      <c r="A62" s="90"/>
      <c r="B62" s="91"/>
      <c r="C62" s="92"/>
      <c r="D62" s="104"/>
      <c r="E62" s="104"/>
      <c r="F62" s="104"/>
      <c r="G62" s="43"/>
      <c r="H62" s="43"/>
      <c r="I62" s="43"/>
      <c r="J62" s="43"/>
      <c r="K62" s="43"/>
      <c r="L62" s="43"/>
      <c r="M62" s="43"/>
      <c r="N62" s="43"/>
      <c r="O62" s="43"/>
      <c r="P62" s="43"/>
      <c r="Q62" s="43"/>
      <c r="R62" s="43"/>
      <c r="S62" s="43"/>
      <c r="T62" s="43"/>
      <c r="U62" s="43"/>
      <c r="V62" s="43"/>
      <c r="W62" s="43"/>
      <c r="X62" s="43"/>
      <c r="Y62" s="43"/>
      <c r="Z62" s="43"/>
    </row>
    <row r="63">
      <c r="A63" s="90"/>
      <c r="B63" s="91"/>
      <c r="C63" s="92"/>
      <c r="D63" s="104"/>
      <c r="E63" s="104"/>
      <c r="F63" s="104"/>
      <c r="G63" s="43"/>
      <c r="H63" s="43"/>
      <c r="I63" s="43"/>
      <c r="J63" s="43"/>
      <c r="K63" s="43"/>
      <c r="L63" s="43"/>
      <c r="M63" s="43"/>
      <c r="N63" s="43"/>
      <c r="O63" s="43"/>
      <c r="P63" s="43"/>
      <c r="Q63" s="43"/>
      <c r="R63" s="43"/>
      <c r="S63" s="43"/>
      <c r="T63" s="43"/>
      <c r="U63" s="43"/>
      <c r="V63" s="43"/>
      <c r="W63" s="43"/>
      <c r="X63" s="43"/>
      <c r="Y63" s="43"/>
      <c r="Z63" s="43"/>
    </row>
    <row r="64">
      <c r="A64" s="90"/>
      <c r="B64" s="91"/>
      <c r="C64" s="92"/>
      <c r="D64" s="104"/>
      <c r="E64" s="104"/>
      <c r="F64" s="104"/>
      <c r="G64" s="43"/>
      <c r="H64" s="43"/>
      <c r="I64" s="43"/>
      <c r="J64" s="43"/>
      <c r="K64" s="43"/>
      <c r="L64" s="43"/>
      <c r="M64" s="43"/>
      <c r="N64" s="43"/>
      <c r="O64" s="43"/>
      <c r="P64" s="43"/>
      <c r="Q64" s="43"/>
      <c r="R64" s="43"/>
      <c r="S64" s="43"/>
      <c r="T64" s="43"/>
      <c r="U64" s="43"/>
      <c r="V64" s="43"/>
      <c r="W64" s="43"/>
      <c r="X64" s="43"/>
      <c r="Y64" s="43"/>
      <c r="Z64" s="43"/>
    </row>
    <row r="65">
      <c r="A65" s="90"/>
      <c r="B65" s="91"/>
      <c r="C65" s="92"/>
      <c r="D65" s="104"/>
      <c r="E65" s="104"/>
      <c r="F65" s="104"/>
      <c r="G65" s="43"/>
      <c r="H65" s="43"/>
      <c r="I65" s="43"/>
      <c r="J65" s="43"/>
      <c r="K65" s="43"/>
      <c r="L65" s="43"/>
      <c r="M65" s="43"/>
      <c r="N65" s="43"/>
      <c r="O65" s="43"/>
      <c r="P65" s="43"/>
      <c r="Q65" s="43"/>
      <c r="R65" s="43"/>
      <c r="S65" s="43"/>
      <c r="T65" s="43"/>
      <c r="U65" s="43"/>
      <c r="V65" s="43"/>
      <c r="W65" s="43"/>
      <c r="X65" s="43"/>
      <c r="Y65" s="43"/>
      <c r="Z65" s="43"/>
    </row>
    <row r="66">
      <c r="A66" s="90"/>
      <c r="B66" s="91"/>
      <c r="C66" s="92"/>
      <c r="D66" s="104"/>
      <c r="E66" s="104"/>
      <c r="F66" s="104"/>
      <c r="G66" s="43"/>
      <c r="H66" s="43"/>
      <c r="I66" s="43"/>
      <c r="J66" s="43"/>
      <c r="K66" s="43"/>
      <c r="L66" s="43"/>
      <c r="M66" s="43"/>
      <c r="N66" s="43"/>
      <c r="O66" s="43"/>
      <c r="P66" s="43"/>
      <c r="Q66" s="43"/>
      <c r="R66" s="43"/>
      <c r="S66" s="43"/>
      <c r="T66" s="43"/>
      <c r="U66" s="43"/>
      <c r="V66" s="43"/>
      <c r="W66" s="43"/>
      <c r="X66" s="43"/>
      <c r="Y66" s="43"/>
      <c r="Z66" s="43"/>
    </row>
    <row r="67">
      <c r="A67" s="90"/>
      <c r="B67" s="91"/>
      <c r="C67" s="92"/>
      <c r="D67" s="104"/>
      <c r="E67" s="104"/>
      <c r="F67" s="104"/>
      <c r="G67" s="43"/>
      <c r="H67" s="43"/>
      <c r="I67" s="43"/>
      <c r="J67" s="43"/>
      <c r="K67" s="43"/>
      <c r="L67" s="43"/>
      <c r="M67" s="43"/>
      <c r="N67" s="43"/>
      <c r="O67" s="43"/>
      <c r="P67" s="43"/>
      <c r="Q67" s="43"/>
      <c r="R67" s="43"/>
      <c r="S67" s="43"/>
      <c r="T67" s="43"/>
      <c r="U67" s="43"/>
      <c r="V67" s="43"/>
      <c r="W67" s="43"/>
      <c r="X67" s="43"/>
      <c r="Y67" s="43"/>
      <c r="Z67" s="43"/>
    </row>
    <row r="68">
      <c r="A68" s="90"/>
      <c r="B68" s="91"/>
      <c r="C68" s="92"/>
      <c r="D68" s="104"/>
      <c r="E68" s="104"/>
      <c r="F68" s="104"/>
      <c r="G68" s="43"/>
      <c r="H68" s="43"/>
      <c r="I68" s="43"/>
      <c r="J68" s="43"/>
      <c r="K68" s="43"/>
      <c r="L68" s="43"/>
      <c r="M68" s="43"/>
      <c r="N68" s="43"/>
      <c r="O68" s="43"/>
      <c r="P68" s="43"/>
      <c r="Q68" s="43"/>
      <c r="R68" s="43"/>
      <c r="S68" s="43"/>
      <c r="T68" s="43"/>
      <c r="U68" s="43"/>
      <c r="V68" s="43"/>
      <c r="W68" s="43"/>
      <c r="X68" s="43"/>
      <c r="Y68" s="43"/>
      <c r="Z68" s="43"/>
    </row>
    <row r="69">
      <c r="A69" s="90"/>
      <c r="B69" s="91"/>
      <c r="C69" s="92"/>
      <c r="D69" s="104"/>
      <c r="E69" s="104"/>
      <c r="F69" s="104"/>
      <c r="G69" s="43"/>
      <c r="H69" s="43"/>
      <c r="I69" s="43"/>
      <c r="J69" s="43"/>
      <c r="K69" s="43"/>
      <c r="L69" s="43"/>
      <c r="M69" s="43"/>
      <c r="N69" s="43"/>
      <c r="O69" s="43"/>
      <c r="P69" s="43"/>
      <c r="Q69" s="43"/>
      <c r="R69" s="43"/>
      <c r="S69" s="43"/>
      <c r="T69" s="43"/>
      <c r="U69" s="43"/>
      <c r="V69" s="43"/>
      <c r="W69" s="43"/>
      <c r="X69" s="43"/>
      <c r="Y69" s="43"/>
      <c r="Z69" s="43"/>
    </row>
    <row r="70">
      <c r="A70" s="90"/>
      <c r="B70" s="91"/>
      <c r="C70" s="92"/>
      <c r="D70" s="104"/>
      <c r="E70" s="104"/>
      <c r="F70" s="104"/>
      <c r="G70" s="43"/>
      <c r="H70" s="43"/>
      <c r="I70" s="43"/>
      <c r="J70" s="43"/>
      <c r="K70" s="43"/>
      <c r="L70" s="43"/>
      <c r="M70" s="43"/>
      <c r="N70" s="43"/>
      <c r="O70" s="43"/>
      <c r="P70" s="43"/>
      <c r="Q70" s="43"/>
      <c r="R70" s="43"/>
      <c r="S70" s="43"/>
      <c r="T70" s="43"/>
      <c r="U70" s="43"/>
      <c r="V70" s="43"/>
      <c r="W70" s="43"/>
      <c r="X70" s="43"/>
      <c r="Y70" s="43"/>
      <c r="Z70" s="43"/>
    </row>
    <row r="71">
      <c r="A71" s="90"/>
      <c r="B71" s="91"/>
      <c r="C71" s="92"/>
      <c r="D71" s="104"/>
      <c r="E71" s="104"/>
      <c r="F71" s="104"/>
      <c r="G71" s="43"/>
      <c r="H71" s="43"/>
      <c r="I71" s="43"/>
      <c r="J71" s="43"/>
      <c r="K71" s="43"/>
      <c r="L71" s="43"/>
      <c r="M71" s="43"/>
      <c r="N71" s="43"/>
      <c r="O71" s="43"/>
      <c r="P71" s="43"/>
      <c r="Q71" s="43"/>
      <c r="R71" s="43"/>
      <c r="S71" s="43"/>
      <c r="T71" s="43"/>
      <c r="U71" s="43"/>
      <c r="V71" s="43"/>
      <c r="W71" s="43"/>
      <c r="X71" s="43"/>
      <c r="Y71" s="43"/>
      <c r="Z71" s="43"/>
    </row>
    <row r="72">
      <c r="A72" s="90"/>
      <c r="B72" s="91"/>
      <c r="C72" s="92"/>
      <c r="D72" s="104"/>
      <c r="E72" s="104"/>
      <c r="F72" s="104"/>
      <c r="G72" s="43"/>
      <c r="H72" s="43"/>
      <c r="I72" s="43"/>
      <c r="J72" s="43"/>
      <c r="K72" s="43"/>
      <c r="L72" s="43"/>
      <c r="M72" s="43"/>
      <c r="N72" s="43"/>
      <c r="O72" s="43"/>
      <c r="P72" s="43"/>
      <c r="Q72" s="43"/>
      <c r="R72" s="43"/>
      <c r="S72" s="43"/>
      <c r="T72" s="43"/>
      <c r="U72" s="43"/>
      <c r="V72" s="43"/>
      <c r="W72" s="43"/>
      <c r="X72" s="43"/>
      <c r="Y72" s="43"/>
      <c r="Z72" s="43"/>
    </row>
    <row r="73">
      <c r="A73" s="90"/>
      <c r="B73" s="91"/>
      <c r="C73" s="92"/>
      <c r="D73" s="104"/>
      <c r="E73" s="104"/>
      <c r="F73" s="104"/>
      <c r="G73" s="43"/>
      <c r="H73" s="43"/>
      <c r="I73" s="43"/>
      <c r="J73" s="43"/>
      <c r="K73" s="43"/>
      <c r="L73" s="43"/>
      <c r="M73" s="43"/>
      <c r="N73" s="43"/>
      <c r="O73" s="43"/>
      <c r="P73" s="43"/>
      <c r="Q73" s="43"/>
      <c r="R73" s="43"/>
      <c r="S73" s="43"/>
      <c r="T73" s="43"/>
      <c r="U73" s="43"/>
      <c r="V73" s="43"/>
      <c r="W73" s="43"/>
      <c r="X73" s="43"/>
      <c r="Y73" s="43"/>
      <c r="Z73" s="43"/>
    </row>
    <row r="74">
      <c r="A74" s="90"/>
      <c r="B74" s="91"/>
      <c r="C74" s="92"/>
      <c r="D74" s="104"/>
      <c r="E74" s="104"/>
      <c r="F74" s="104"/>
      <c r="G74" s="43"/>
      <c r="H74" s="43"/>
      <c r="I74" s="43"/>
      <c r="J74" s="43"/>
      <c r="K74" s="43"/>
      <c r="L74" s="43"/>
      <c r="M74" s="43"/>
      <c r="N74" s="43"/>
      <c r="O74" s="43"/>
      <c r="P74" s="43"/>
      <c r="Q74" s="43"/>
      <c r="R74" s="43"/>
      <c r="S74" s="43"/>
      <c r="T74" s="43"/>
      <c r="U74" s="43"/>
      <c r="V74" s="43"/>
      <c r="W74" s="43"/>
      <c r="X74" s="43"/>
      <c r="Y74" s="43"/>
      <c r="Z74" s="43"/>
    </row>
    <row r="75">
      <c r="A75" s="90"/>
      <c r="B75" s="91"/>
      <c r="C75" s="92"/>
      <c r="D75" s="104"/>
      <c r="E75" s="104"/>
      <c r="F75" s="104"/>
      <c r="G75" s="43"/>
      <c r="H75" s="43"/>
      <c r="I75" s="43"/>
      <c r="J75" s="43"/>
      <c r="K75" s="43"/>
      <c r="L75" s="43"/>
      <c r="M75" s="43"/>
      <c r="N75" s="43"/>
      <c r="O75" s="43"/>
      <c r="P75" s="43"/>
      <c r="Q75" s="43"/>
      <c r="R75" s="43"/>
      <c r="S75" s="43"/>
      <c r="T75" s="43"/>
      <c r="U75" s="43"/>
      <c r="V75" s="43"/>
      <c r="W75" s="43"/>
      <c r="X75" s="43"/>
      <c r="Y75" s="43"/>
      <c r="Z75" s="43"/>
    </row>
    <row r="76">
      <c r="A76" s="90"/>
      <c r="B76" s="91"/>
      <c r="C76" s="92"/>
      <c r="D76" s="104"/>
      <c r="E76" s="104"/>
      <c r="F76" s="104"/>
      <c r="G76" s="43"/>
      <c r="H76" s="43"/>
      <c r="I76" s="43"/>
      <c r="J76" s="43"/>
      <c r="K76" s="43"/>
      <c r="L76" s="43"/>
      <c r="M76" s="43"/>
      <c r="N76" s="43"/>
      <c r="O76" s="43"/>
      <c r="P76" s="43"/>
      <c r="Q76" s="43"/>
      <c r="R76" s="43"/>
      <c r="S76" s="43"/>
      <c r="T76" s="43"/>
      <c r="U76" s="43"/>
      <c r="V76" s="43"/>
      <c r="W76" s="43"/>
      <c r="X76" s="43"/>
      <c r="Y76" s="43"/>
      <c r="Z76" s="43"/>
    </row>
    <row r="77">
      <c r="A77" s="90"/>
      <c r="B77" s="91"/>
      <c r="C77" s="92"/>
      <c r="D77" s="104"/>
      <c r="E77" s="104"/>
      <c r="F77" s="104"/>
      <c r="G77" s="43"/>
      <c r="H77" s="43"/>
      <c r="I77" s="43"/>
      <c r="J77" s="43"/>
      <c r="K77" s="43"/>
      <c r="L77" s="43"/>
      <c r="M77" s="43"/>
      <c r="N77" s="43"/>
      <c r="O77" s="43"/>
      <c r="P77" s="43"/>
      <c r="Q77" s="43"/>
      <c r="R77" s="43"/>
      <c r="S77" s="43"/>
      <c r="T77" s="43"/>
      <c r="U77" s="43"/>
      <c r="V77" s="43"/>
      <c r="W77" s="43"/>
      <c r="X77" s="43"/>
      <c r="Y77" s="43"/>
      <c r="Z77" s="43"/>
    </row>
    <row r="78">
      <c r="A78" s="90"/>
      <c r="B78" s="91"/>
      <c r="C78" s="92"/>
      <c r="D78" s="104"/>
      <c r="E78" s="104"/>
      <c r="F78" s="104"/>
      <c r="G78" s="43"/>
      <c r="H78" s="43"/>
      <c r="I78" s="43"/>
      <c r="J78" s="43"/>
      <c r="K78" s="43"/>
      <c r="L78" s="43"/>
      <c r="M78" s="43"/>
      <c r="N78" s="43"/>
      <c r="O78" s="43"/>
      <c r="P78" s="43"/>
      <c r="Q78" s="43"/>
      <c r="R78" s="43"/>
      <c r="S78" s="43"/>
      <c r="T78" s="43"/>
      <c r="U78" s="43"/>
      <c r="V78" s="43"/>
      <c r="W78" s="43"/>
      <c r="X78" s="43"/>
      <c r="Y78" s="43"/>
      <c r="Z78" s="43"/>
    </row>
    <row r="79">
      <c r="A79" s="90"/>
      <c r="B79" s="91"/>
      <c r="C79" s="92"/>
      <c r="D79" s="104"/>
      <c r="E79" s="104"/>
      <c r="F79" s="104"/>
      <c r="G79" s="43"/>
      <c r="H79" s="43"/>
      <c r="I79" s="43"/>
      <c r="J79" s="43"/>
      <c r="K79" s="43"/>
      <c r="L79" s="43"/>
      <c r="M79" s="43"/>
      <c r="N79" s="43"/>
      <c r="O79" s="43"/>
      <c r="P79" s="43"/>
      <c r="Q79" s="43"/>
      <c r="R79" s="43"/>
      <c r="S79" s="43"/>
      <c r="T79" s="43"/>
      <c r="U79" s="43"/>
      <c r="V79" s="43"/>
      <c r="W79" s="43"/>
      <c r="X79" s="43"/>
      <c r="Y79" s="43"/>
      <c r="Z79" s="43"/>
    </row>
    <row r="80">
      <c r="A80" s="90"/>
      <c r="B80" s="91"/>
      <c r="C80" s="92"/>
      <c r="D80" s="104"/>
      <c r="E80" s="104"/>
      <c r="F80" s="104"/>
      <c r="G80" s="43"/>
      <c r="H80" s="43"/>
      <c r="I80" s="43"/>
      <c r="J80" s="43"/>
      <c r="K80" s="43"/>
      <c r="L80" s="43"/>
      <c r="M80" s="43"/>
      <c r="N80" s="43"/>
      <c r="O80" s="43"/>
      <c r="P80" s="43"/>
      <c r="Q80" s="43"/>
      <c r="R80" s="43"/>
      <c r="S80" s="43"/>
      <c r="T80" s="43"/>
      <c r="U80" s="43"/>
      <c r="V80" s="43"/>
      <c r="W80" s="43"/>
      <c r="X80" s="43"/>
      <c r="Y80" s="43"/>
      <c r="Z80" s="43"/>
    </row>
    <row r="81">
      <c r="A81" s="90"/>
      <c r="B81" s="91"/>
      <c r="C81" s="92"/>
      <c r="D81" s="104"/>
      <c r="E81" s="104"/>
      <c r="F81" s="104"/>
      <c r="G81" s="43"/>
      <c r="H81" s="43"/>
      <c r="I81" s="43"/>
      <c r="J81" s="43"/>
      <c r="K81" s="43"/>
      <c r="L81" s="43"/>
      <c r="M81" s="43"/>
      <c r="N81" s="43"/>
      <c r="O81" s="43"/>
      <c r="P81" s="43"/>
      <c r="Q81" s="43"/>
      <c r="R81" s="43"/>
      <c r="S81" s="43"/>
      <c r="T81" s="43"/>
      <c r="U81" s="43"/>
      <c r="V81" s="43"/>
      <c r="W81" s="43"/>
      <c r="X81" s="43"/>
      <c r="Y81" s="43"/>
      <c r="Z81" s="43"/>
    </row>
    <row r="82">
      <c r="A82" s="90"/>
      <c r="B82" s="91"/>
      <c r="C82" s="92"/>
      <c r="D82" s="104"/>
      <c r="E82" s="104"/>
      <c r="F82" s="104"/>
      <c r="G82" s="43"/>
      <c r="H82" s="43"/>
      <c r="I82" s="43"/>
      <c r="J82" s="43"/>
      <c r="K82" s="43"/>
      <c r="L82" s="43"/>
      <c r="M82" s="43"/>
      <c r="N82" s="43"/>
      <c r="O82" s="43"/>
      <c r="P82" s="43"/>
      <c r="Q82" s="43"/>
      <c r="R82" s="43"/>
      <c r="S82" s="43"/>
      <c r="T82" s="43"/>
      <c r="U82" s="43"/>
      <c r="V82" s="43"/>
      <c r="W82" s="43"/>
      <c r="X82" s="43"/>
      <c r="Y82" s="43"/>
      <c r="Z82" s="43"/>
    </row>
    <row r="83">
      <c r="A83" s="90"/>
      <c r="B83" s="91"/>
      <c r="C83" s="92"/>
      <c r="D83" s="104"/>
      <c r="E83" s="104"/>
      <c r="F83" s="104"/>
      <c r="G83" s="43"/>
      <c r="H83" s="43"/>
      <c r="I83" s="43"/>
      <c r="J83" s="43"/>
      <c r="K83" s="43"/>
      <c r="L83" s="43"/>
      <c r="M83" s="43"/>
      <c r="N83" s="43"/>
      <c r="O83" s="43"/>
      <c r="P83" s="43"/>
      <c r="Q83" s="43"/>
      <c r="R83" s="43"/>
      <c r="S83" s="43"/>
      <c r="T83" s="43"/>
      <c r="U83" s="43"/>
      <c r="V83" s="43"/>
      <c r="W83" s="43"/>
      <c r="X83" s="43"/>
      <c r="Y83" s="43"/>
      <c r="Z83" s="43"/>
    </row>
    <row r="84">
      <c r="A84" s="90"/>
      <c r="B84" s="91"/>
      <c r="C84" s="92"/>
      <c r="D84" s="104"/>
      <c r="E84" s="104"/>
      <c r="F84" s="104"/>
      <c r="G84" s="43"/>
      <c r="H84" s="43"/>
      <c r="I84" s="43"/>
      <c r="J84" s="43"/>
      <c r="K84" s="43"/>
      <c r="L84" s="43"/>
      <c r="M84" s="43"/>
      <c r="N84" s="43"/>
      <c r="O84" s="43"/>
      <c r="P84" s="43"/>
      <c r="Q84" s="43"/>
      <c r="R84" s="43"/>
      <c r="S84" s="43"/>
      <c r="T84" s="43"/>
      <c r="U84" s="43"/>
      <c r="V84" s="43"/>
      <c r="W84" s="43"/>
      <c r="X84" s="43"/>
      <c r="Y84" s="43"/>
      <c r="Z84" s="43"/>
    </row>
    <row r="85">
      <c r="A85" s="90"/>
      <c r="B85" s="91"/>
      <c r="C85" s="92"/>
      <c r="D85" s="104"/>
      <c r="E85" s="104"/>
      <c r="F85" s="104"/>
      <c r="G85" s="43"/>
      <c r="H85" s="43"/>
      <c r="I85" s="43"/>
      <c r="J85" s="43"/>
      <c r="K85" s="43"/>
      <c r="L85" s="43"/>
      <c r="M85" s="43"/>
      <c r="N85" s="43"/>
      <c r="O85" s="43"/>
      <c r="P85" s="43"/>
      <c r="Q85" s="43"/>
      <c r="R85" s="43"/>
      <c r="S85" s="43"/>
      <c r="T85" s="43"/>
      <c r="U85" s="43"/>
      <c r="V85" s="43"/>
      <c r="W85" s="43"/>
      <c r="X85" s="43"/>
      <c r="Y85" s="43"/>
      <c r="Z85" s="43"/>
    </row>
    <row r="86">
      <c r="A86" s="90"/>
      <c r="B86" s="91"/>
      <c r="C86" s="92"/>
      <c r="D86" s="104"/>
      <c r="E86" s="104"/>
      <c r="F86" s="104"/>
      <c r="G86" s="43"/>
      <c r="H86" s="43"/>
      <c r="I86" s="43"/>
      <c r="J86" s="43"/>
      <c r="K86" s="43"/>
      <c r="L86" s="43"/>
      <c r="M86" s="43"/>
      <c r="N86" s="43"/>
      <c r="O86" s="43"/>
      <c r="P86" s="43"/>
      <c r="Q86" s="43"/>
      <c r="R86" s="43"/>
      <c r="S86" s="43"/>
      <c r="T86" s="43"/>
      <c r="U86" s="43"/>
      <c r="V86" s="43"/>
      <c r="W86" s="43"/>
      <c r="X86" s="43"/>
      <c r="Y86" s="43"/>
      <c r="Z86" s="43"/>
    </row>
    <row r="87">
      <c r="A87" s="90"/>
      <c r="B87" s="91"/>
      <c r="C87" s="92"/>
      <c r="D87" s="104"/>
      <c r="E87" s="104"/>
      <c r="F87" s="104"/>
      <c r="G87" s="43"/>
      <c r="H87" s="43"/>
      <c r="I87" s="43"/>
      <c r="J87" s="43"/>
      <c r="K87" s="43"/>
      <c r="L87" s="43"/>
      <c r="M87" s="43"/>
      <c r="N87" s="43"/>
      <c r="O87" s="43"/>
      <c r="P87" s="43"/>
      <c r="Q87" s="43"/>
      <c r="R87" s="43"/>
      <c r="S87" s="43"/>
      <c r="T87" s="43"/>
      <c r="U87" s="43"/>
      <c r="V87" s="43"/>
      <c r="W87" s="43"/>
      <c r="X87" s="43"/>
      <c r="Y87" s="43"/>
      <c r="Z87" s="43"/>
    </row>
    <row r="88">
      <c r="A88" s="90"/>
      <c r="B88" s="91"/>
      <c r="C88" s="92"/>
      <c r="D88" s="104"/>
      <c r="E88" s="104"/>
      <c r="F88" s="104"/>
      <c r="G88" s="43"/>
      <c r="H88" s="43"/>
      <c r="I88" s="43"/>
      <c r="J88" s="43"/>
      <c r="K88" s="43"/>
      <c r="L88" s="43"/>
      <c r="M88" s="43"/>
      <c r="N88" s="43"/>
      <c r="O88" s="43"/>
      <c r="P88" s="43"/>
      <c r="Q88" s="43"/>
      <c r="R88" s="43"/>
      <c r="S88" s="43"/>
      <c r="T88" s="43"/>
      <c r="U88" s="43"/>
      <c r="V88" s="43"/>
      <c r="W88" s="43"/>
      <c r="X88" s="43"/>
      <c r="Y88" s="43"/>
      <c r="Z88" s="43"/>
    </row>
    <row r="89">
      <c r="A89" s="90"/>
      <c r="B89" s="91"/>
      <c r="C89" s="92"/>
      <c r="D89" s="104"/>
      <c r="E89" s="104"/>
      <c r="F89" s="104"/>
      <c r="G89" s="43"/>
      <c r="H89" s="43"/>
      <c r="I89" s="43"/>
      <c r="J89" s="43"/>
      <c r="K89" s="43"/>
      <c r="L89" s="43"/>
      <c r="M89" s="43"/>
      <c r="N89" s="43"/>
      <c r="O89" s="43"/>
      <c r="P89" s="43"/>
      <c r="Q89" s="43"/>
      <c r="R89" s="43"/>
      <c r="S89" s="43"/>
      <c r="T89" s="43"/>
      <c r="U89" s="43"/>
      <c r="V89" s="43"/>
      <c r="W89" s="43"/>
      <c r="X89" s="43"/>
      <c r="Y89" s="43"/>
      <c r="Z89" s="43"/>
    </row>
    <row r="90">
      <c r="A90" s="90"/>
      <c r="B90" s="91"/>
      <c r="C90" s="92"/>
      <c r="D90" s="104"/>
      <c r="E90" s="104"/>
      <c r="F90" s="104"/>
      <c r="G90" s="43"/>
      <c r="H90" s="43"/>
      <c r="I90" s="43"/>
      <c r="J90" s="43"/>
      <c r="K90" s="43"/>
      <c r="L90" s="43"/>
      <c r="M90" s="43"/>
      <c r="N90" s="43"/>
      <c r="O90" s="43"/>
      <c r="P90" s="43"/>
      <c r="Q90" s="43"/>
      <c r="R90" s="43"/>
      <c r="S90" s="43"/>
      <c r="T90" s="43"/>
      <c r="U90" s="43"/>
      <c r="V90" s="43"/>
      <c r="W90" s="43"/>
      <c r="X90" s="43"/>
      <c r="Y90" s="43"/>
      <c r="Z90" s="43"/>
    </row>
    <row r="91">
      <c r="A91" s="90"/>
      <c r="B91" s="91"/>
      <c r="C91" s="92"/>
      <c r="D91" s="104"/>
      <c r="E91" s="104"/>
      <c r="F91" s="104"/>
      <c r="G91" s="43"/>
      <c r="H91" s="43"/>
      <c r="I91" s="43"/>
      <c r="J91" s="43"/>
      <c r="K91" s="43"/>
      <c r="L91" s="43"/>
      <c r="M91" s="43"/>
      <c r="N91" s="43"/>
      <c r="O91" s="43"/>
      <c r="P91" s="43"/>
      <c r="Q91" s="43"/>
      <c r="R91" s="43"/>
      <c r="S91" s="43"/>
      <c r="T91" s="43"/>
      <c r="U91" s="43"/>
      <c r="V91" s="43"/>
      <c r="W91" s="43"/>
      <c r="X91" s="43"/>
      <c r="Y91" s="43"/>
      <c r="Z91" s="43"/>
    </row>
    <row r="92">
      <c r="A92" s="90"/>
      <c r="B92" s="91"/>
      <c r="C92" s="92"/>
      <c r="D92" s="104"/>
      <c r="E92" s="104"/>
      <c r="F92" s="104"/>
      <c r="G92" s="43"/>
      <c r="H92" s="43"/>
      <c r="I92" s="43"/>
      <c r="J92" s="43"/>
      <c r="K92" s="43"/>
      <c r="L92" s="43"/>
      <c r="M92" s="43"/>
      <c r="N92" s="43"/>
      <c r="O92" s="43"/>
      <c r="P92" s="43"/>
      <c r="Q92" s="43"/>
      <c r="R92" s="43"/>
      <c r="S92" s="43"/>
      <c r="T92" s="43"/>
      <c r="U92" s="43"/>
      <c r="V92" s="43"/>
      <c r="W92" s="43"/>
      <c r="X92" s="43"/>
      <c r="Y92" s="43"/>
      <c r="Z92" s="43"/>
    </row>
    <row r="93">
      <c r="A93" s="90"/>
      <c r="B93" s="91"/>
      <c r="C93" s="92"/>
      <c r="D93" s="104"/>
      <c r="E93" s="104"/>
      <c r="F93" s="104"/>
      <c r="G93" s="43"/>
      <c r="H93" s="43"/>
      <c r="I93" s="43"/>
      <c r="J93" s="43"/>
      <c r="K93" s="43"/>
      <c r="L93" s="43"/>
      <c r="M93" s="43"/>
      <c r="N93" s="43"/>
      <c r="O93" s="43"/>
      <c r="P93" s="43"/>
      <c r="Q93" s="43"/>
      <c r="R93" s="43"/>
      <c r="S93" s="43"/>
      <c r="T93" s="43"/>
      <c r="U93" s="43"/>
      <c r="V93" s="43"/>
      <c r="W93" s="43"/>
      <c r="X93" s="43"/>
      <c r="Y93" s="43"/>
      <c r="Z93" s="43"/>
    </row>
    <row r="94">
      <c r="A94" s="90"/>
      <c r="B94" s="91"/>
      <c r="C94" s="92"/>
      <c r="D94" s="104"/>
      <c r="E94" s="104"/>
      <c r="F94" s="104"/>
      <c r="G94" s="43"/>
      <c r="H94" s="43"/>
      <c r="I94" s="43"/>
      <c r="J94" s="43"/>
      <c r="K94" s="43"/>
      <c r="L94" s="43"/>
      <c r="M94" s="43"/>
      <c r="N94" s="43"/>
      <c r="O94" s="43"/>
      <c r="P94" s="43"/>
      <c r="Q94" s="43"/>
      <c r="R94" s="43"/>
      <c r="S94" s="43"/>
      <c r="T94" s="43"/>
      <c r="U94" s="43"/>
      <c r="V94" s="43"/>
      <c r="W94" s="43"/>
      <c r="X94" s="43"/>
      <c r="Y94" s="43"/>
      <c r="Z94" s="43"/>
    </row>
    <row r="95">
      <c r="A95" s="90"/>
      <c r="B95" s="91"/>
      <c r="C95" s="92"/>
      <c r="D95" s="104"/>
      <c r="E95" s="104"/>
      <c r="F95" s="104"/>
      <c r="G95" s="43"/>
      <c r="H95" s="43"/>
      <c r="I95" s="43"/>
      <c r="J95" s="43"/>
      <c r="K95" s="43"/>
      <c r="L95" s="43"/>
      <c r="M95" s="43"/>
      <c r="N95" s="43"/>
      <c r="O95" s="43"/>
      <c r="P95" s="43"/>
      <c r="Q95" s="43"/>
      <c r="R95" s="43"/>
      <c r="S95" s="43"/>
      <c r="T95" s="43"/>
      <c r="U95" s="43"/>
      <c r="V95" s="43"/>
      <c r="W95" s="43"/>
      <c r="X95" s="43"/>
      <c r="Y95" s="43"/>
      <c r="Z95" s="43"/>
    </row>
    <row r="96">
      <c r="A96" s="90"/>
      <c r="B96" s="91"/>
      <c r="C96" s="92"/>
      <c r="D96" s="104"/>
      <c r="E96" s="104"/>
      <c r="F96" s="104"/>
      <c r="G96" s="43"/>
      <c r="H96" s="43"/>
      <c r="I96" s="43"/>
      <c r="J96" s="43"/>
      <c r="K96" s="43"/>
      <c r="L96" s="43"/>
      <c r="M96" s="43"/>
      <c r="N96" s="43"/>
      <c r="O96" s="43"/>
      <c r="P96" s="43"/>
      <c r="Q96" s="43"/>
      <c r="R96" s="43"/>
      <c r="S96" s="43"/>
      <c r="T96" s="43"/>
      <c r="U96" s="43"/>
      <c r="V96" s="43"/>
      <c r="W96" s="43"/>
      <c r="X96" s="43"/>
      <c r="Y96" s="43"/>
      <c r="Z96" s="43"/>
    </row>
    <row r="97">
      <c r="A97" s="90"/>
      <c r="B97" s="91"/>
      <c r="C97" s="92"/>
      <c r="D97" s="104"/>
      <c r="E97" s="104"/>
      <c r="F97" s="104"/>
      <c r="G97" s="43"/>
      <c r="H97" s="43"/>
      <c r="I97" s="43"/>
      <c r="J97" s="43"/>
      <c r="K97" s="43"/>
      <c r="L97" s="43"/>
      <c r="M97" s="43"/>
      <c r="N97" s="43"/>
      <c r="O97" s="43"/>
      <c r="P97" s="43"/>
      <c r="Q97" s="43"/>
      <c r="R97" s="43"/>
      <c r="S97" s="43"/>
      <c r="T97" s="43"/>
      <c r="U97" s="43"/>
      <c r="V97" s="43"/>
      <c r="W97" s="43"/>
      <c r="X97" s="43"/>
      <c r="Y97" s="43"/>
      <c r="Z97" s="43"/>
    </row>
    <row r="98">
      <c r="A98" s="90"/>
      <c r="B98" s="91"/>
      <c r="C98" s="92"/>
      <c r="D98" s="104"/>
      <c r="E98" s="104"/>
      <c r="F98" s="104"/>
      <c r="G98" s="43"/>
      <c r="H98" s="43"/>
      <c r="I98" s="43"/>
      <c r="J98" s="43"/>
      <c r="K98" s="43"/>
      <c r="L98" s="43"/>
      <c r="M98" s="43"/>
      <c r="N98" s="43"/>
      <c r="O98" s="43"/>
      <c r="P98" s="43"/>
      <c r="Q98" s="43"/>
      <c r="R98" s="43"/>
      <c r="S98" s="43"/>
      <c r="T98" s="43"/>
      <c r="U98" s="43"/>
      <c r="V98" s="43"/>
      <c r="W98" s="43"/>
      <c r="X98" s="43"/>
      <c r="Y98" s="43"/>
      <c r="Z98" s="43"/>
    </row>
    <row r="99">
      <c r="A99" s="90"/>
      <c r="B99" s="91"/>
      <c r="C99" s="92"/>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WEST END NEIGHBORHOOD HOUSE</v>
      </c>
      <c r="B1" s="5"/>
      <c r="C1" s="2">
        <f>'Revenues 2024'!C1</f>
        <v>2024</v>
      </c>
      <c r="D1" s="106"/>
      <c r="E1" s="107"/>
      <c r="F1" s="43"/>
      <c r="G1" s="43"/>
      <c r="H1" s="43"/>
      <c r="I1" s="43"/>
      <c r="J1" s="43"/>
      <c r="K1" s="43"/>
      <c r="L1" s="43"/>
      <c r="M1" s="43"/>
      <c r="N1" s="43"/>
      <c r="O1" s="43"/>
      <c r="P1" s="43"/>
      <c r="Q1" s="43"/>
      <c r="R1" s="43"/>
      <c r="S1" s="43"/>
      <c r="T1" s="43"/>
      <c r="U1" s="43"/>
      <c r="V1" s="43"/>
      <c r="W1" s="43"/>
      <c r="X1" s="43"/>
      <c r="Y1" s="43"/>
      <c r="Z1" s="43"/>
    </row>
    <row r="2">
      <c r="A2" s="108" t="s">
        <v>148</v>
      </c>
      <c r="B2" s="45">
        <v>1.0</v>
      </c>
      <c r="C2" s="46" t="s">
        <v>149</v>
      </c>
      <c r="D2" s="109"/>
      <c r="E2" s="110">
        <v>212192.0</v>
      </c>
      <c r="F2" s="43"/>
      <c r="G2" s="43"/>
      <c r="H2" s="43"/>
      <c r="I2" s="43"/>
      <c r="J2" s="43"/>
      <c r="K2" s="43"/>
      <c r="L2" s="43"/>
      <c r="M2" s="43"/>
      <c r="N2" s="43"/>
      <c r="O2" s="43"/>
      <c r="P2" s="43"/>
      <c r="Q2" s="43"/>
      <c r="R2" s="43"/>
      <c r="S2" s="43"/>
      <c r="T2" s="43"/>
      <c r="U2" s="43"/>
      <c r="V2" s="43"/>
      <c r="W2" s="43"/>
      <c r="X2" s="43"/>
      <c r="Y2" s="43"/>
      <c r="Z2" s="43"/>
    </row>
    <row r="3">
      <c r="A3" s="49"/>
      <c r="B3" s="45">
        <v>2.0</v>
      </c>
      <c r="C3" s="46" t="s">
        <v>150</v>
      </c>
      <c r="D3" s="111"/>
      <c r="E3" s="110">
        <v>1897461.0</v>
      </c>
      <c r="F3" s="43"/>
      <c r="G3" s="43"/>
      <c r="H3" s="43"/>
      <c r="I3" s="43"/>
      <c r="J3" s="43"/>
      <c r="K3" s="43"/>
      <c r="L3" s="43"/>
      <c r="M3" s="43"/>
      <c r="N3" s="43"/>
      <c r="O3" s="43"/>
      <c r="P3" s="43"/>
      <c r="Q3" s="43"/>
      <c r="R3" s="43"/>
      <c r="S3" s="43"/>
      <c r="T3" s="43"/>
      <c r="U3" s="43"/>
      <c r="V3" s="43"/>
      <c r="W3" s="43"/>
      <c r="X3" s="43"/>
      <c r="Y3" s="43"/>
      <c r="Z3" s="43"/>
    </row>
    <row r="4">
      <c r="A4" s="49"/>
      <c r="B4" s="45">
        <v>3.0</v>
      </c>
      <c r="C4" s="46" t="s">
        <v>151</v>
      </c>
      <c r="D4" s="109"/>
      <c r="E4" s="110">
        <v>1183195.0</v>
      </c>
      <c r="F4" s="43"/>
      <c r="G4" s="43"/>
      <c r="H4" s="43"/>
      <c r="I4" s="43"/>
      <c r="J4" s="43"/>
      <c r="K4" s="43"/>
      <c r="L4" s="43"/>
      <c r="M4" s="43"/>
      <c r="N4" s="43"/>
      <c r="O4" s="43"/>
      <c r="P4" s="43"/>
      <c r="Q4" s="43"/>
      <c r="R4" s="43"/>
      <c r="S4" s="43"/>
      <c r="T4" s="43"/>
      <c r="U4" s="43"/>
      <c r="V4" s="43"/>
      <c r="W4" s="43"/>
      <c r="X4" s="43"/>
      <c r="Y4" s="43"/>
      <c r="Z4" s="43"/>
    </row>
    <row r="5">
      <c r="A5" s="49"/>
      <c r="B5" s="45">
        <v>4.0</v>
      </c>
      <c r="C5" s="46" t="s">
        <v>152</v>
      </c>
      <c r="D5" s="111"/>
      <c r="E5" s="110">
        <v>545381.0</v>
      </c>
      <c r="F5" s="43"/>
      <c r="G5" s="43"/>
      <c r="H5" s="43"/>
      <c r="I5" s="43"/>
      <c r="J5" s="43"/>
      <c r="K5" s="43"/>
      <c r="L5" s="43"/>
      <c r="M5" s="43"/>
      <c r="N5" s="43"/>
      <c r="O5" s="43"/>
      <c r="P5" s="43"/>
      <c r="Q5" s="43"/>
      <c r="R5" s="43"/>
      <c r="S5" s="43"/>
      <c r="T5" s="43"/>
      <c r="U5" s="43"/>
      <c r="V5" s="43"/>
      <c r="W5" s="43"/>
      <c r="X5" s="43"/>
      <c r="Y5" s="43"/>
      <c r="Z5" s="43"/>
    </row>
    <row r="6">
      <c r="A6" s="49"/>
      <c r="B6" s="45">
        <v>5.0</v>
      </c>
      <c r="C6" s="51" t="s">
        <v>153</v>
      </c>
      <c r="D6" s="80"/>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154</v>
      </c>
      <c r="D7" s="80"/>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155</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156</v>
      </c>
      <c r="D9" s="111"/>
      <c r="E9" s="110">
        <v>0.0</v>
      </c>
      <c r="F9" s="43"/>
      <c r="G9" s="43"/>
      <c r="H9" s="43"/>
      <c r="I9" s="43"/>
      <c r="J9" s="43"/>
      <c r="K9" s="43"/>
      <c r="L9" s="43"/>
      <c r="M9" s="43"/>
      <c r="N9" s="43"/>
      <c r="O9" s="43"/>
      <c r="P9" s="43"/>
      <c r="Q9" s="43"/>
      <c r="R9" s="43"/>
      <c r="S9" s="43"/>
      <c r="T9" s="43"/>
      <c r="U9" s="43"/>
      <c r="V9" s="43"/>
      <c r="W9" s="43"/>
      <c r="X9" s="43"/>
      <c r="Y9" s="43"/>
      <c r="Z9" s="43"/>
    </row>
    <row r="10">
      <c r="A10" s="49"/>
      <c r="B10" s="45">
        <v>9.0</v>
      </c>
      <c r="C10" s="46" t="s">
        <v>157</v>
      </c>
      <c r="D10" s="109"/>
      <c r="E10" s="110">
        <v>32606.0</v>
      </c>
      <c r="F10" s="43"/>
      <c r="G10" s="43"/>
      <c r="H10" s="43"/>
      <c r="I10" s="43"/>
      <c r="J10" s="43"/>
      <c r="K10" s="43"/>
      <c r="L10" s="43"/>
      <c r="M10" s="43"/>
      <c r="N10" s="43"/>
      <c r="O10" s="43"/>
      <c r="P10" s="43"/>
      <c r="Q10" s="43"/>
      <c r="R10" s="43"/>
      <c r="S10" s="43"/>
      <c r="T10" s="43"/>
      <c r="U10" s="43"/>
      <c r="V10" s="43"/>
      <c r="W10" s="43"/>
      <c r="X10" s="43"/>
      <c r="Y10" s="43"/>
      <c r="Z10" s="43"/>
    </row>
    <row r="11">
      <c r="A11" s="49"/>
      <c r="B11" s="45" t="s">
        <v>158</v>
      </c>
      <c r="C11" s="46" t="s">
        <v>159</v>
      </c>
      <c r="D11" s="110">
        <v>1.0903904E7</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160</v>
      </c>
      <c r="C12" s="46" t="s">
        <v>161</v>
      </c>
      <c r="D12" s="110">
        <v>5908364.0</v>
      </c>
      <c r="E12" s="107">
        <f>D11-D12</f>
        <v>4995540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162</v>
      </c>
      <c r="D13" s="111"/>
      <c r="E13" s="110">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163</v>
      </c>
      <c r="D14" s="111"/>
      <c r="E14" s="110">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164</v>
      </c>
      <c r="D15" s="111"/>
      <c r="E15" s="110">
        <v>1852914.0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165</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166</v>
      </c>
      <c r="D17" s="111"/>
      <c r="E17" s="110">
        <v>6496.0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167</v>
      </c>
      <c r="D18" s="112"/>
      <c r="E18" s="113">
        <f>sum(E2:E17)</f>
        <v>10725785</v>
      </c>
      <c r="F18" s="43"/>
      <c r="G18" s="43"/>
      <c r="H18" s="43"/>
      <c r="I18" s="43"/>
      <c r="J18" s="43"/>
      <c r="K18" s="43"/>
      <c r="L18" s="43"/>
      <c r="M18" s="43"/>
      <c r="N18" s="43"/>
      <c r="O18" s="43"/>
      <c r="P18" s="43"/>
      <c r="Q18" s="43"/>
      <c r="R18" s="43"/>
      <c r="S18" s="43"/>
      <c r="T18" s="43"/>
      <c r="U18" s="43"/>
      <c r="V18" s="43"/>
      <c r="W18" s="43"/>
      <c r="X18" s="43"/>
      <c r="Y18" s="43"/>
      <c r="Z18" s="43"/>
    </row>
    <row r="19">
      <c r="A19" s="44" t="s">
        <v>168</v>
      </c>
      <c r="B19" s="114">
        <v>17.0</v>
      </c>
      <c r="C19" s="115" t="s">
        <v>169</v>
      </c>
      <c r="D19" s="116"/>
      <c r="E19" s="110">
        <v>372408.0</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170</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171</v>
      </c>
      <c r="D21" s="116"/>
      <c r="E21" s="110">
        <v>0.0</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172</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173</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174</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175</v>
      </c>
      <c r="D25" s="120"/>
      <c r="E25" s="117">
        <v>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176</v>
      </c>
      <c r="D26" s="116"/>
      <c r="E26" s="117">
        <v>0.0</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177</v>
      </c>
      <c r="D27" s="116"/>
      <c r="E27" s="117">
        <v>499432.0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178</v>
      </c>
      <c r="D28" s="124"/>
      <c r="E28" s="125">
        <f>sum(E19:E27)</f>
        <v>871840</v>
      </c>
      <c r="F28" s="43"/>
      <c r="G28" s="43"/>
      <c r="H28" s="43"/>
      <c r="I28" s="43"/>
      <c r="J28" s="43"/>
      <c r="K28" s="43"/>
      <c r="L28" s="43"/>
      <c r="M28" s="43"/>
      <c r="N28" s="43"/>
      <c r="O28" s="43"/>
      <c r="P28" s="43"/>
      <c r="Q28" s="43"/>
      <c r="R28" s="43"/>
      <c r="S28" s="43"/>
      <c r="T28" s="43"/>
      <c r="U28" s="43"/>
      <c r="V28" s="43"/>
      <c r="W28" s="43"/>
      <c r="X28" s="43"/>
      <c r="Y28" s="43"/>
      <c r="Z28" s="43"/>
    </row>
    <row r="29">
      <c r="A29" s="64" t="s">
        <v>179</v>
      </c>
      <c r="B29" s="126"/>
      <c r="C29" s="127" t="s">
        <v>180</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181</v>
      </c>
      <c r="D30" s="116"/>
      <c r="E30" s="110">
        <v>6744391.0</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182</v>
      </c>
      <c r="D31" s="116"/>
      <c r="E31" s="110">
        <v>3109554.0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183</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184</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185</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186</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187</v>
      </c>
      <c r="D36" s="130"/>
      <c r="E36" s="125">
        <f>sum(E30:E35)</f>
        <v>9853945</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188</v>
      </c>
      <c r="D37" s="134"/>
      <c r="E37" s="135">
        <f>E36+E28</f>
        <v>10725785</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4"/>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6" t="str">
        <f>'READ HERE FIRST'!A5</f>
        <v>WEST END NEIGHBORHOOD HOUSE</v>
      </c>
      <c r="B1" s="2">
        <f>'Revenues 2024'!C1</f>
        <v>2024</v>
      </c>
      <c r="C1" s="174"/>
      <c r="D1" s="137"/>
      <c r="E1" s="138"/>
      <c r="F1" s="43"/>
      <c r="G1" s="43"/>
      <c r="H1" s="43"/>
      <c r="I1" s="43"/>
      <c r="J1" s="43"/>
      <c r="K1" s="43"/>
      <c r="L1" s="43"/>
      <c r="M1" s="43"/>
      <c r="N1" s="43"/>
      <c r="O1" s="43"/>
      <c r="P1" s="43"/>
      <c r="Q1" s="43"/>
      <c r="R1" s="43"/>
      <c r="S1" s="43"/>
      <c r="T1" s="43"/>
      <c r="U1" s="43"/>
      <c r="V1" s="43"/>
      <c r="W1" s="43"/>
      <c r="X1" s="43"/>
      <c r="Y1" s="43"/>
    </row>
    <row r="2">
      <c r="A2" s="139" t="s">
        <v>189</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190</v>
      </c>
      <c r="C3" s="143" t="s">
        <v>191</v>
      </c>
      <c r="D3" s="144">
        <f>'Expenses 2024'!C40</f>
        <v>7910997</v>
      </c>
      <c r="E3" s="145"/>
      <c r="F3" s="43"/>
      <c r="G3" s="43"/>
      <c r="H3" s="43"/>
      <c r="I3" s="43"/>
      <c r="J3" s="43"/>
      <c r="K3" s="43"/>
      <c r="L3" s="43"/>
      <c r="M3" s="43"/>
      <c r="N3" s="43"/>
      <c r="O3" s="43"/>
      <c r="P3" s="43"/>
      <c r="Q3" s="43"/>
      <c r="R3" s="43"/>
      <c r="S3" s="43"/>
      <c r="T3" s="43"/>
      <c r="U3" s="43"/>
      <c r="V3" s="43"/>
      <c r="W3" s="43"/>
      <c r="X3" s="43"/>
      <c r="Y3" s="43"/>
    </row>
    <row r="4">
      <c r="A4" s="137"/>
      <c r="B4" s="49"/>
      <c r="C4" s="143" t="s">
        <v>192</v>
      </c>
      <c r="D4" s="144">
        <f>'Expenses 2024'!C31</f>
        <v>333536</v>
      </c>
      <c r="E4" s="145"/>
      <c r="F4" s="43"/>
      <c r="G4" s="43"/>
      <c r="H4" s="43"/>
      <c r="I4" s="43"/>
      <c r="J4" s="43"/>
      <c r="K4" s="43"/>
      <c r="L4" s="43"/>
      <c r="M4" s="43"/>
      <c r="N4" s="43"/>
      <c r="O4" s="43"/>
      <c r="P4" s="43"/>
      <c r="Q4" s="43"/>
      <c r="R4" s="43"/>
      <c r="S4" s="43"/>
      <c r="T4" s="43"/>
      <c r="U4" s="43"/>
      <c r="V4" s="43"/>
      <c r="W4" s="43"/>
      <c r="X4" s="43"/>
      <c r="Y4" s="43"/>
    </row>
    <row r="5">
      <c r="A5" s="137"/>
      <c r="B5" s="49"/>
      <c r="C5" s="143" t="s">
        <v>193</v>
      </c>
      <c r="D5" s="144">
        <f>D3-D4</f>
        <v>7577461</v>
      </c>
      <c r="E5" s="145"/>
      <c r="F5" s="43"/>
      <c r="G5" s="43"/>
      <c r="H5" s="43"/>
      <c r="I5" s="43"/>
      <c r="J5" s="43"/>
      <c r="K5" s="43"/>
      <c r="L5" s="43"/>
      <c r="M5" s="43"/>
      <c r="N5" s="43"/>
      <c r="O5" s="43"/>
      <c r="P5" s="43"/>
      <c r="Q5" s="43"/>
      <c r="R5" s="43"/>
      <c r="S5" s="43"/>
      <c r="T5" s="43"/>
      <c r="U5" s="43"/>
      <c r="V5" s="43"/>
      <c r="W5" s="43"/>
      <c r="X5" s="43"/>
      <c r="Y5" s="43"/>
    </row>
    <row r="6">
      <c r="A6" s="137"/>
      <c r="B6" s="49"/>
      <c r="C6" s="143" t="s">
        <v>194</v>
      </c>
      <c r="D6" s="144">
        <f>D5/12</f>
        <v>631455.0833</v>
      </c>
      <c r="E6" s="145"/>
      <c r="F6" s="43"/>
      <c r="G6" s="43"/>
      <c r="H6" s="43"/>
      <c r="I6" s="43"/>
      <c r="J6" s="43"/>
      <c r="K6" s="43"/>
      <c r="L6" s="43"/>
      <c r="M6" s="43"/>
      <c r="N6" s="43"/>
      <c r="O6" s="43"/>
      <c r="P6" s="43"/>
      <c r="Q6" s="43"/>
      <c r="R6" s="43"/>
      <c r="S6" s="43"/>
      <c r="T6" s="43"/>
      <c r="U6" s="43"/>
      <c r="V6" s="43"/>
      <c r="W6" s="43"/>
      <c r="X6" s="43"/>
      <c r="Y6" s="43"/>
    </row>
    <row r="7">
      <c r="A7" s="137"/>
      <c r="B7" s="49"/>
      <c r="C7" s="143" t="s">
        <v>195</v>
      </c>
      <c r="D7" s="74">
        <f>'Balance Sheet 2024'!E2+'Balance Sheet 2024'!E3</f>
        <v>2109653</v>
      </c>
      <c r="E7" s="145"/>
      <c r="F7" s="43"/>
      <c r="G7" s="43"/>
      <c r="H7" s="43"/>
      <c r="I7" s="43"/>
      <c r="J7" s="43"/>
      <c r="K7" s="43"/>
      <c r="L7" s="43"/>
      <c r="M7" s="43"/>
      <c r="N7" s="43"/>
      <c r="O7" s="43"/>
      <c r="P7" s="43"/>
      <c r="Q7" s="43"/>
      <c r="R7" s="43"/>
      <c r="S7" s="43"/>
      <c r="T7" s="43"/>
      <c r="U7" s="43"/>
      <c r="V7" s="43"/>
      <c r="W7" s="43"/>
      <c r="X7" s="43"/>
      <c r="Y7" s="43"/>
    </row>
    <row r="8">
      <c r="A8" s="137"/>
      <c r="B8" s="49"/>
      <c r="C8" s="146" t="s">
        <v>189</v>
      </c>
      <c r="D8" s="147">
        <f>D7/D6</f>
        <v>3.340939135</v>
      </c>
      <c r="E8" s="148" t="s">
        <v>196</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197</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198</v>
      </c>
      <c r="C11" s="143" t="s">
        <v>199</v>
      </c>
      <c r="D11" s="74">
        <f>'Balance Sheet 2024'!E30</f>
        <v>6744391</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200</v>
      </c>
      <c r="D12" s="74">
        <f>'Expenses 2024'!C40</f>
        <v>7910997</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201</v>
      </c>
      <c r="D13" s="144">
        <f>D12/12</f>
        <v>659249.75</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197</v>
      </c>
      <c r="D14" s="147">
        <f>D11/D13</f>
        <v>10.23040358</v>
      </c>
      <c r="E14" s="148" t="s">
        <v>196</v>
      </c>
      <c r="F14" s="43"/>
      <c r="G14" s="43"/>
      <c r="H14" s="43"/>
      <c r="I14" s="43"/>
      <c r="J14" s="43"/>
      <c r="K14" s="43"/>
      <c r="L14" s="43"/>
      <c r="M14" s="43"/>
      <c r="N14" s="43"/>
      <c r="O14" s="43"/>
      <c r="P14" s="43"/>
      <c r="Q14" s="43"/>
      <c r="R14" s="43"/>
      <c r="S14" s="43"/>
      <c r="T14" s="43"/>
      <c r="U14" s="43"/>
      <c r="V14" s="43"/>
      <c r="W14" s="43"/>
      <c r="X14" s="43"/>
      <c r="Y14" s="43"/>
    </row>
    <row r="15">
      <c r="A15" s="137"/>
      <c r="B15" s="52"/>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202</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203</v>
      </c>
      <c r="C17" s="143" t="s">
        <v>204</v>
      </c>
      <c r="D17" s="74">
        <f>sum('Balance Sheet 2024'!E13:E15)</f>
        <v>1852914</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200</v>
      </c>
      <c r="D18" s="74">
        <f>'Expenses 2024'!C40</f>
        <v>7910997</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201</v>
      </c>
      <c r="D19" s="144">
        <f>D18/12</f>
        <v>659249.75</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205</v>
      </c>
      <c r="D20" s="147">
        <f>D17/D19</f>
        <v>2.810640429</v>
      </c>
      <c r="E20" s="148" t="s">
        <v>196</v>
      </c>
      <c r="F20" s="43"/>
      <c r="G20" s="43"/>
      <c r="H20" s="43"/>
      <c r="I20" s="43"/>
      <c r="J20" s="43"/>
      <c r="K20" s="43"/>
      <c r="L20" s="43"/>
      <c r="M20" s="43"/>
      <c r="N20" s="43"/>
      <c r="O20" s="43"/>
      <c r="P20" s="43"/>
      <c r="Q20" s="43"/>
      <c r="R20" s="43"/>
      <c r="S20" s="43"/>
      <c r="T20" s="43"/>
      <c r="U20" s="43"/>
      <c r="V20" s="43"/>
      <c r="W20" s="43"/>
      <c r="X20" s="43"/>
      <c r="Y20" s="43"/>
    </row>
    <row r="21">
      <c r="A21" s="137"/>
      <c r="B21" s="49"/>
      <c r="C21" s="152" t="s">
        <v>206</v>
      </c>
      <c r="D21" s="153">
        <f>D20+D8</f>
        <v>6.151579564</v>
      </c>
      <c r="E21" s="154" t="s">
        <v>196</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207</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208</v>
      </c>
      <c r="C24" s="158"/>
      <c r="D24" s="159">
        <f>max('Revenues 2024'!E2:E7,'Revenues 2024'!F10:F15)</f>
        <v>5225031</v>
      </c>
      <c r="E24" s="160" t="s">
        <v>209</v>
      </c>
      <c r="F24" s="43"/>
      <c r="G24" s="43"/>
      <c r="H24" s="43"/>
      <c r="I24" s="43"/>
      <c r="J24" s="43"/>
      <c r="K24" s="43"/>
      <c r="L24" s="43"/>
      <c r="M24" s="43"/>
      <c r="N24" s="43"/>
      <c r="O24" s="43"/>
      <c r="P24" s="43"/>
      <c r="Q24" s="43"/>
      <c r="R24" s="43"/>
      <c r="S24" s="43"/>
      <c r="T24" s="43"/>
      <c r="U24" s="43"/>
      <c r="V24" s="43"/>
      <c r="W24" s="43"/>
      <c r="X24" s="43"/>
      <c r="Y24" s="43"/>
    </row>
    <row r="25">
      <c r="A25" s="137"/>
      <c r="B25" s="49"/>
      <c r="C25" s="143" t="s">
        <v>210</v>
      </c>
      <c r="D25" s="144">
        <f>'Revenues 2024'!F44</f>
        <v>8056134</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207</v>
      </c>
      <c r="D26" s="161">
        <f>D24/D25</f>
        <v>0.6485779656</v>
      </c>
      <c r="E26" s="148" t="s">
        <v>211</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212</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213</v>
      </c>
      <c r="C29" s="143" t="s">
        <v>214</v>
      </c>
      <c r="D29" s="74">
        <f>SUM('Expenses 2024'!C7:C9)</f>
        <v>3894044</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215</v>
      </c>
      <c r="D30" s="74">
        <f>SUM('Expenses 2024'!C10:C12)</f>
        <v>788395</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216</v>
      </c>
      <c r="D31" s="74">
        <f>sum(D29:D30)</f>
        <v>4682439</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191</v>
      </c>
      <c r="D32" s="74">
        <f>'Expenses 2024'!C40</f>
        <v>7910997</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217</v>
      </c>
      <c r="D33" s="161">
        <f>D31/D32</f>
        <v>0.5918898718</v>
      </c>
      <c r="E33" s="148" t="s">
        <v>218</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219</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220</v>
      </c>
      <c r="C36" s="143" t="s">
        <v>221</v>
      </c>
      <c r="D36" s="74">
        <f>SUM('Expenses 2024'!C10:C11)</f>
        <v>484892</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214</v>
      </c>
      <c r="D37" s="74">
        <f>SUM('Expenses 2024'!C7:C9)</f>
        <v>3894044</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219</v>
      </c>
      <c r="D38" s="161">
        <f>D36/D37</f>
        <v>0.1245214487</v>
      </c>
      <c r="E38" s="148" t="s">
        <v>222</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223</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224</v>
      </c>
      <c r="C41" s="146" t="s">
        <v>254</v>
      </c>
      <c r="D41" s="74">
        <f>'Expenses 2024'!D40</f>
        <v>6548140</v>
      </c>
      <c r="E41" s="163">
        <f t="shared" ref="E41:E44" si="1">D41/$D$44</f>
        <v>0.8277262651</v>
      </c>
      <c r="F41" s="43"/>
      <c r="G41" s="43"/>
      <c r="H41" s="43"/>
      <c r="I41" s="43"/>
      <c r="J41" s="43"/>
      <c r="K41" s="43"/>
      <c r="L41" s="43"/>
      <c r="M41" s="43"/>
      <c r="N41" s="43"/>
      <c r="O41" s="43"/>
      <c r="P41" s="43"/>
      <c r="Q41" s="43"/>
      <c r="R41" s="43"/>
      <c r="S41" s="43"/>
      <c r="T41" s="43"/>
      <c r="U41" s="43"/>
      <c r="V41" s="43"/>
      <c r="W41" s="43"/>
      <c r="X41" s="43"/>
      <c r="Y41" s="43"/>
    </row>
    <row r="42">
      <c r="A42" s="137"/>
      <c r="B42" s="49"/>
      <c r="C42" s="146" t="s">
        <v>226</v>
      </c>
      <c r="D42" s="144">
        <f>'Expenses 2024'!E40</f>
        <v>1166306</v>
      </c>
      <c r="E42" s="163">
        <f t="shared" si="1"/>
        <v>0.1474284468</v>
      </c>
      <c r="F42" s="43"/>
      <c r="G42" s="43"/>
      <c r="H42" s="43"/>
      <c r="I42" s="43"/>
      <c r="J42" s="43"/>
      <c r="K42" s="43"/>
      <c r="L42" s="43"/>
      <c r="M42" s="43"/>
      <c r="N42" s="43"/>
      <c r="O42" s="43"/>
      <c r="P42" s="43"/>
      <c r="Q42" s="43"/>
      <c r="R42" s="43"/>
      <c r="S42" s="43"/>
      <c r="T42" s="43"/>
      <c r="U42" s="43"/>
      <c r="V42" s="43"/>
      <c r="W42" s="43"/>
      <c r="X42" s="43"/>
      <c r="Y42" s="43"/>
    </row>
    <row r="43">
      <c r="A43" s="137"/>
      <c r="B43" s="49"/>
      <c r="C43" s="146" t="s">
        <v>227</v>
      </c>
      <c r="D43" s="144">
        <f>'Expenses 2024'!F40</f>
        <v>196551</v>
      </c>
      <c r="E43" s="163">
        <f t="shared" si="1"/>
        <v>0.02484528815</v>
      </c>
      <c r="F43" s="43"/>
      <c r="G43" s="43"/>
      <c r="H43" s="43"/>
      <c r="I43" s="43"/>
      <c r="J43" s="43"/>
      <c r="K43" s="43"/>
      <c r="L43" s="43"/>
      <c r="M43" s="43"/>
      <c r="N43" s="43"/>
      <c r="O43" s="43"/>
      <c r="P43" s="43"/>
      <c r="Q43" s="43"/>
      <c r="R43" s="43"/>
      <c r="S43" s="43"/>
      <c r="T43" s="43"/>
      <c r="U43" s="43"/>
      <c r="V43" s="43"/>
      <c r="W43" s="43"/>
      <c r="X43" s="43"/>
      <c r="Y43" s="43"/>
    </row>
    <row r="44">
      <c r="A44" s="137"/>
      <c r="B44" s="49"/>
      <c r="C44" s="143" t="s">
        <v>191</v>
      </c>
      <c r="D44" s="144">
        <f>sum(D41:D43)</f>
        <v>7910997</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228</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229</v>
      </c>
      <c r="C47" s="143" t="s">
        <v>230</v>
      </c>
      <c r="D47" s="144">
        <f>'Revenues 2024'!F9</f>
        <v>7473533</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231</v>
      </c>
      <c r="D48" s="144">
        <f>'Expenses 2024'!F40</f>
        <v>196551</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232</v>
      </c>
      <c r="D49" s="164">
        <f>if(D48=0, "$0",D47/D48)</f>
        <v>38.02337816</v>
      </c>
      <c r="E49" s="148" t="s">
        <v>233</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234</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235</v>
      </c>
      <c r="C52" s="143" t="s">
        <v>236</v>
      </c>
      <c r="D52" s="144">
        <f>sum('Balance Sheet 2024'!E2:E10)</f>
        <v>3870835</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237</v>
      </c>
      <c r="D53" s="144">
        <f>sum('Balance Sheet 2024'!E19:E22)</f>
        <v>372408</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238</v>
      </c>
      <c r="D54" s="166">
        <f>D52/D53</f>
        <v>10.39407048</v>
      </c>
      <c r="E54" s="148" t="s">
        <v>239</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240</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241</v>
      </c>
      <c r="C57" s="143" t="s">
        <v>242</v>
      </c>
      <c r="D57" s="144">
        <f>sum('Balance Sheet 2024'!E25:E26)</f>
        <v>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243</v>
      </c>
      <c r="D58" s="144">
        <f>'Balance Sheet 2024'!E18</f>
        <v>10725785</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244</v>
      </c>
      <c r="D59" s="167">
        <f>D57/D58</f>
        <v>0</v>
      </c>
      <c r="E59" s="148" t="s">
        <v>245</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6" t="str">
        <f>'READ HERE FIRST'!A5</f>
        <v>WEST END NEIGHBORHOOD HOUSE</v>
      </c>
      <c r="B1" s="2" t="s">
        <v>255</v>
      </c>
      <c r="C1" s="137"/>
      <c r="D1" s="137"/>
      <c r="E1" s="137"/>
      <c r="F1" s="138"/>
      <c r="G1" s="138"/>
      <c r="H1" s="138"/>
      <c r="I1" s="43"/>
      <c r="J1" s="43"/>
      <c r="K1" s="43"/>
      <c r="L1" s="43"/>
      <c r="M1" s="43"/>
      <c r="N1" s="43"/>
      <c r="O1" s="43"/>
      <c r="P1" s="43"/>
      <c r="Q1" s="43"/>
      <c r="R1" s="43"/>
      <c r="S1" s="43"/>
      <c r="T1" s="43"/>
      <c r="U1" s="43"/>
      <c r="V1" s="43"/>
      <c r="W1" s="43"/>
      <c r="X1" s="43"/>
      <c r="Y1" s="43"/>
    </row>
    <row r="2">
      <c r="A2" s="139" t="s">
        <v>189</v>
      </c>
      <c r="B2" s="5"/>
      <c r="C2" s="140"/>
      <c r="D2" s="140"/>
      <c r="E2" s="140"/>
      <c r="F2" s="141"/>
      <c r="G2" s="141"/>
      <c r="H2" s="141"/>
      <c r="I2" s="43"/>
      <c r="J2" s="43"/>
      <c r="K2" s="43"/>
      <c r="L2" s="43"/>
      <c r="M2" s="43"/>
      <c r="N2" s="43"/>
      <c r="O2" s="43"/>
      <c r="P2" s="43"/>
      <c r="Q2" s="43"/>
      <c r="R2" s="43"/>
      <c r="S2" s="43"/>
      <c r="T2" s="43"/>
      <c r="U2" s="43"/>
      <c r="V2" s="43"/>
      <c r="W2" s="43"/>
      <c r="X2" s="43"/>
      <c r="Y2" s="43"/>
    </row>
    <row r="3">
      <c r="A3" s="137"/>
      <c r="B3" s="142" t="s">
        <v>190</v>
      </c>
      <c r="C3" s="137"/>
      <c r="D3" s="137"/>
      <c r="E3" s="111"/>
      <c r="F3" s="145"/>
      <c r="G3" s="145"/>
      <c r="H3" s="145"/>
      <c r="I3" s="43"/>
      <c r="J3" s="43"/>
      <c r="K3" s="43"/>
      <c r="L3" s="43"/>
      <c r="M3" s="43"/>
      <c r="N3" s="43"/>
      <c r="O3" s="43"/>
      <c r="P3" s="43"/>
      <c r="Q3" s="43"/>
      <c r="R3" s="43"/>
      <c r="S3" s="43"/>
      <c r="T3" s="43"/>
      <c r="U3" s="43"/>
      <c r="V3" s="43"/>
      <c r="W3" s="43"/>
      <c r="X3" s="43"/>
      <c r="Y3" s="43"/>
    </row>
    <row r="4">
      <c r="A4" s="137"/>
      <c r="B4" s="49"/>
      <c r="C4" s="45"/>
      <c r="D4" s="45" t="s">
        <v>256</v>
      </c>
      <c r="E4" s="45" t="s">
        <v>257</v>
      </c>
      <c r="F4" s="45" t="s">
        <v>258</v>
      </c>
      <c r="G4" s="59" t="s">
        <v>259</v>
      </c>
      <c r="H4" s="59"/>
      <c r="I4" s="43"/>
      <c r="J4" s="43"/>
      <c r="K4" s="43"/>
      <c r="L4" s="43"/>
      <c r="M4" s="43"/>
      <c r="N4" s="43"/>
      <c r="O4" s="43"/>
      <c r="P4" s="43"/>
      <c r="Q4" s="43"/>
      <c r="R4" s="43"/>
      <c r="S4" s="43"/>
      <c r="T4" s="43"/>
      <c r="U4" s="43"/>
      <c r="V4" s="43"/>
      <c r="W4" s="43"/>
      <c r="X4" s="43"/>
      <c r="Y4" s="43"/>
    </row>
    <row r="5">
      <c r="A5" s="137"/>
      <c r="B5" s="49"/>
      <c r="C5" s="146" t="s">
        <v>189</v>
      </c>
      <c r="D5" s="175">
        <f>'Ratios 2022'!D8</f>
        <v>7.443899869</v>
      </c>
      <c r="E5" s="175">
        <f>'Ratios 2023'!D8</f>
        <v>5.214145156</v>
      </c>
      <c r="F5" s="175">
        <f>'Ratios 2024'!D8</f>
        <v>3.340939135</v>
      </c>
      <c r="G5" s="175">
        <f>average(D5:F5)</f>
        <v>5.33299472</v>
      </c>
      <c r="H5" s="148" t="s">
        <v>196</v>
      </c>
      <c r="I5" s="43"/>
      <c r="J5" s="43"/>
      <c r="K5" s="43"/>
      <c r="L5" s="43"/>
      <c r="M5" s="43"/>
      <c r="N5" s="43"/>
      <c r="O5" s="43"/>
      <c r="P5" s="43"/>
      <c r="Q5" s="43"/>
      <c r="R5" s="43"/>
      <c r="S5" s="43"/>
      <c r="T5" s="43"/>
      <c r="U5" s="43"/>
      <c r="V5" s="43"/>
      <c r="W5" s="43"/>
      <c r="X5" s="43"/>
      <c r="Y5" s="43"/>
    </row>
    <row r="6">
      <c r="A6" s="137"/>
      <c r="B6" s="52"/>
      <c r="C6" s="45"/>
      <c r="D6" s="45"/>
      <c r="E6" s="45"/>
      <c r="F6" s="176"/>
      <c r="G6" s="176"/>
      <c r="H6" s="176"/>
      <c r="I6" s="43"/>
      <c r="J6" s="43"/>
      <c r="K6" s="43"/>
      <c r="L6" s="43"/>
      <c r="M6" s="43"/>
      <c r="N6" s="43"/>
      <c r="O6" s="43"/>
      <c r="P6" s="43"/>
      <c r="Q6" s="43"/>
      <c r="R6" s="43"/>
      <c r="S6" s="43"/>
      <c r="T6" s="43"/>
      <c r="U6" s="43"/>
      <c r="V6" s="43"/>
      <c r="W6" s="43"/>
      <c r="X6" s="43"/>
      <c r="Y6" s="43"/>
    </row>
    <row r="7">
      <c r="A7" s="139" t="s">
        <v>197</v>
      </c>
      <c r="B7" s="5"/>
      <c r="C7" s="177"/>
      <c r="D7" s="177"/>
      <c r="E7" s="177"/>
      <c r="F7" s="177"/>
      <c r="G7" s="177"/>
      <c r="H7" s="177"/>
      <c r="I7" s="43"/>
      <c r="J7" s="43"/>
      <c r="K7" s="43"/>
      <c r="L7" s="43"/>
      <c r="M7" s="43"/>
      <c r="N7" s="43"/>
      <c r="O7" s="43"/>
      <c r="P7" s="43"/>
      <c r="Q7" s="43"/>
      <c r="R7" s="43"/>
      <c r="S7" s="43"/>
      <c r="T7" s="43"/>
      <c r="U7" s="43"/>
      <c r="V7" s="43"/>
      <c r="W7" s="43"/>
      <c r="X7" s="43"/>
      <c r="Y7" s="43"/>
    </row>
    <row r="8">
      <c r="A8" s="137"/>
      <c r="B8" s="142" t="s">
        <v>198</v>
      </c>
      <c r="C8" s="70"/>
      <c r="D8" s="70"/>
      <c r="E8" s="176"/>
      <c r="F8" s="176"/>
      <c r="G8" s="176"/>
      <c r="H8" s="176"/>
      <c r="I8" s="43"/>
      <c r="J8" s="43"/>
      <c r="K8" s="43"/>
      <c r="L8" s="43"/>
      <c r="M8" s="43"/>
      <c r="N8" s="43"/>
      <c r="O8" s="43"/>
      <c r="P8" s="43"/>
      <c r="Q8" s="43"/>
      <c r="R8" s="43"/>
      <c r="S8" s="43"/>
      <c r="T8" s="43"/>
      <c r="U8" s="43"/>
      <c r="V8" s="43"/>
      <c r="W8" s="43"/>
      <c r="X8" s="43"/>
      <c r="Y8" s="43"/>
    </row>
    <row r="9">
      <c r="A9" s="137"/>
      <c r="B9" s="49"/>
      <c r="C9" s="45"/>
      <c r="D9" s="45" t="s">
        <v>256</v>
      </c>
      <c r="E9" s="45" t="s">
        <v>257</v>
      </c>
      <c r="F9" s="45" t="s">
        <v>258</v>
      </c>
      <c r="G9" s="59" t="s">
        <v>259</v>
      </c>
      <c r="H9" s="59"/>
      <c r="I9" s="43"/>
      <c r="J9" s="43"/>
      <c r="K9" s="43"/>
      <c r="L9" s="43"/>
      <c r="M9" s="43"/>
      <c r="N9" s="43"/>
      <c r="O9" s="43"/>
      <c r="P9" s="43"/>
      <c r="Q9" s="43"/>
      <c r="R9" s="43"/>
      <c r="S9" s="43"/>
      <c r="T9" s="43"/>
      <c r="U9" s="43"/>
      <c r="V9" s="43"/>
      <c r="W9" s="43"/>
      <c r="X9" s="43"/>
      <c r="Y9" s="43"/>
    </row>
    <row r="10">
      <c r="A10" s="137"/>
      <c r="B10" s="49"/>
      <c r="C10" s="146" t="s">
        <v>197</v>
      </c>
      <c r="D10" s="147">
        <f>'Ratios 2022'!D14</f>
        <v>10.18892894</v>
      </c>
      <c r="E10" s="147">
        <f>'Ratios 2023'!D14</f>
        <v>9.772869736</v>
      </c>
      <c r="F10" s="147">
        <f>'Ratios 2024'!D14</f>
        <v>10.23040358</v>
      </c>
      <c r="G10" s="175">
        <f>average(D10:F10)</f>
        <v>10.06406742</v>
      </c>
      <c r="H10" s="148" t="s">
        <v>196</v>
      </c>
      <c r="I10" s="43"/>
      <c r="J10" s="43"/>
      <c r="K10" s="43"/>
      <c r="L10" s="43"/>
      <c r="M10" s="43"/>
      <c r="N10" s="43"/>
      <c r="O10" s="43"/>
      <c r="P10" s="43"/>
      <c r="Q10" s="43"/>
      <c r="R10" s="43"/>
      <c r="S10" s="43"/>
      <c r="T10" s="43"/>
      <c r="U10" s="43"/>
      <c r="V10" s="43"/>
      <c r="W10" s="43"/>
      <c r="X10" s="43"/>
      <c r="Y10" s="43"/>
    </row>
    <row r="11">
      <c r="A11" s="137"/>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39" t="s">
        <v>202</v>
      </c>
      <c r="B12" s="5"/>
      <c r="C12" s="149"/>
      <c r="D12" s="149"/>
      <c r="E12" s="149"/>
      <c r="F12" s="150"/>
      <c r="G12" s="150"/>
      <c r="H12" s="150"/>
      <c r="I12" s="43"/>
      <c r="J12" s="43"/>
      <c r="K12" s="43"/>
      <c r="L12" s="43"/>
      <c r="M12" s="43"/>
      <c r="N12" s="43"/>
      <c r="O12" s="43"/>
      <c r="P12" s="43"/>
      <c r="Q12" s="43"/>
      <c r="R12" s="43"/>
      <c r="S12" s="43"/>
      <c r="T12" s="43"/>
      <c r="U12" s="43"/>
      <c r="V12" s="43"/>
      <c r="W12" s="43"/>
      <c r="X12" s="43"/>
      <c r="Y12" s="43"/>
    </row>
    <row r="13">
      <c r="A13" s="137"/>
      <c r="B13" s="142" t="s">
        <v>203</v>
      </c>
      <c r="C13" s="137"/>
      <c r="D13" s="137"/>
      <c r="E13" s="111"/>
      <c r="F13" s="145"/>
      <c r="G13" s="145"/>
      <c r="H13" s="145"/>
      <c r="I13" s="43"/>
      <c r="J13" s="43"/>
      <c r="K13" s="43"/>
      <c r="L13" s="43"/>
      <c r="M13" s="43"/>
      <c r="N13" s="43"/>
      <c r="O13" s="43"/>
      <c r="P13" s="43"/>
      <c r="Q13" s="43"/>
      <c r="R13" s="43"/>
      <c r="S13" s="43"/>
      <c r="T13" s="43"/>
      <c r="U13" s="43"/>
      <c r="V13" s="43"/>
      <c r="W13" s="43"/>
      <c r="X13" s="43"/>
      <c r="Y13" s="43"/>
    </row>
    <row r="14">
      <c r="A14" s="137"/>
      <c r="B14" s="49"/>
      <c r="C14" s="45"/>
      <c r="D14" s="45" t="s">
        <v>256</v>
      </c>
      <c r="E14" s="45" t="s">
        <v>257</v>
      </c>
      <c r="F14" s="45" t="s">
        <v>258</v>
      </c>
      <c r="G14" s="59" t="s">
        <v>259</v>
      </c>
      <c r="H14" s="59"/>
      <c r="I14" s="43"/>
      <c r="J14" s="43"/>
      <c r="K14" s="43"/>
      <c r="L14" s="43"/>
      <c r="M14" s="43"/>
      <c r="N14" s="43"/>
      <c r="O14" s="43"/>
      <c r="P14" s="43"/>
      <c r="Q14" s="43"/>
      <c r="R14" s="43"/>
      <c r="S14" s="43"/>
      <c r="T14" s="43"/>
      <c r="U14" s="43"/>
      <c r="V14" s="43"/>
      <c r="W14" s="43"/>
      <c r="X14" s="43"/>
      <c r="Y14" s="43"/>
    </row>
    <row r="15">
      <c r="A15" s="137"/>
      <c r="B15" s="49"/>
      <c r="C15" s="146" t="s">
        <v>205</v>
      </c>
      <c r="D15" s="178">
        <f>'Ratios 2022'!D20</f>
        <v>3.233334055</v>
      </c>
      <c r="E15" s="178">
        <f>'Ratios 2023'!D20</f>
        <v>3.367479477</v>
      </c>
      <c r="F15" s="178">
        <f>'Ratios 2024'!D20</f>
        <v>2.810640429</v>
      </c>
      <c r="G15" s="175">
        <f>average(D15:F15)</f>
        <v>3.13715132</v>
      </c>
      <c r="H15" s="148" t="s">
        <v>196</v>
      </c>
      <c r="I15" s="43"/>
      <c r="J15" s="43"/>
      <c r="K15" s="43"/>
      <c r="L15" s="43"/>
      <c r="M15" s="43"/>
      <c r="N15" s="43"/>
      <c r="O15" s="43"/>
      <c r="P15" s="43"/>
      <c r="Q15" s="43"/>
      <c r="R15" s="43"/>
      <c r="S15" s="43"/>
      <c r="T15" s="43"/>
      <c r="U15" s="43"/>
      <c r="V15" s="43"/>
      <c r="W15" s="43"/>
      <c r="X15" s="43"/>
      <c r="Y15" s="43"/>
    </row>
    <row r="16">
      <c r="A16" s="137"/>
      <c r="B16" s="52"/>
      <c r="C16" s="146"/>
      <c r="D16" s="146"/>
      <c r="E16" s="155"/>
      <c r="F16" s="148"/>
      <c r="G16" s="148"/>
      <c r="H16" s="148"/>
      <c r="I16" s="43"/>
      <c r="J16" s="43"/>
      <c r="K16" s="43"/>
      <c r="L16" s="43"/>
      <c r="M16" s="43"/>
      <c r="N16" s="43"/>
      <c r="O16" s="43"/>
      <c r="P16" s="43"/>
      <c r="Q16" s="43"/>
      <c r="R16" s="43"/>
      <c r="S16" s="43"/>
      <c r="T16" s="43"/>
      <c r="U16" s="43"/>
      <c r="V16" s="43"/>
      <c r="W16" s="43"/>
      <c r="X16" s="43"/>
      <c r="Y16" s="43"/>
    </row>
    <row r="17">
      <c r="A17" s="139" t="s">
        <v>207</v>
      </c>
      <c r="B17" s="5"/>
      <c r="C17" s="156"/>
      <c r="D17" s="156"/>
      <c r="E17" s="112"/>
      <c r="F17" s="157"/>
      <c r="G17" s="157"/>
      <c r="H17" s="157"/>
      <c r="I17" s="58"/>
      <c r="J17" s="58"/>
      <c r="K17" s="58"/>
      <c r="L17" s="58"/>
      <c r="M17" s="58"/>
      <c r="N17" s="58"/>
      <c r="O17" s="58"/>
      <c r="P17" s="58"/>
      <c r="Q17" s="58"/>
      <c r="R17" s="58"/>
      <c r="S17" s="58"/>
      <c r="T17" s="58"/>
      <c r="U17" s="58"/>
      <c r="V17" s="58"/>
      <c r="W17" s="58"/>
      <c r="X17" s="58"/>
      <c r="Y17" s="58"/>
    </row>
    <row r="18">
      <c r="A18" s="137"/>
      <c r="B18" s="142" t="s">
        <v>208</v>
      </c>
      <c r="C18" s="137"/>
      <c r="D18" s="137"/>
      <c r="E18" s="111"/>
      <c r="F18" s="145"/>
      <c r="G18" s="145"/>
      <c r="H18" s="145"/>
      <c r="I18" s="43"/>
      <c r="J18" s="43"/>
      <c r="K18" s="43"/>
      <c r="L18" s="43"/>
      <c r="M18" s="43"/>
      <c r="N18" s="43"/>
      <c r="O18" s="43"/>
      <c r="P18" s="43"/>
      <c r="Q18" s="43"/>
      <c r="R18" s="43"/>
      <c r="S18" s="43"/>
      <c r="T18" s="43"/>
      <c r="U18" s="43"/>
      <c r="V18" s="43"/>
      <c r="W18" s="43"/>
      <c r="X18" s="43"/>
      <c r="Y18" s="43"/>
    </row>
    <row r="19">
      <c r="A19" s="137"/>
      <c r="B19" s="49"/>
      <c r="C19" s="45"/>
      <c r="D19" s="45" t="s">
        <v>256</v>
      </c>
      <c r="E19" s="45" t="s">
        <v>257</v>
      </c>
      <c r="F19" s="45" t="s">
        <v>258</v>
      </c>
      <c r="G19" s="59" t="s">
        <v>259</v>
      </c>
      <c r="H19" s="59"/>
      <c r="I19" s="43"/>
      <c r="J19" s="43"/>
      <c r="K19" s="43"/>
      <c r="L19" s="43"/>
      <c r="M19" s="43"/>
      <c r="N19" s="43"/>
      <c r="O19" s="43"/>
      <c r="P19" s="43"/>
      <c r="Q19" s="43"/>
      <c r="R19" s="43"/>
      <c r="S19" s="43"/>
      <c r="T19" s="43"/>
      <c r="U19" s="43"/>
      <c r="V19" s="43"/>
      <c r="W19" s="43"/>
      <c r="X19" s="43"/>
      <c r="Y19" s="43"/>
    </row>
    <row r="20">
      <c r="A20" s="137"/>
      <c r="B20" s="49"/>
      <c r="C20" s="146" t="s">
        <v>207</v>
      </c>
      <c r="D20" s="161">
        <f>'Ratios 2022'!D26</f>
        <v>0.4827826928</v>
      </c>
      <c r="E20" s="161">
        <f>'Ratios 2023'!D26</f>
        <v>0.5419602717</v>
      </c>
      <c r="F20" s="161">
        <f>'Ratios 2024'!D26</f>
        <v>0.6485779656</v>
      </c>
      <c r="G20" s="179">
        <f>average(D20:F20)</f>
        <v>0.5577736434</v>
      </c>
      <c r="H20" s="148" t="s">
        <v>211</v>
      </c>
      <c r="I20" s="43"/>
      <c r="J20" s="43"/>
      <c r="K20" s="43"/>
      <c r="L20" s="43"/>
      <c r="M20" s="43"/>
      <c r="N20" s="43"/>
      <c r="O20" s="43"/>
      <c r="P20" s="43"/>
      <c r="Q20" s="43"/>
      <c r="R20" s="43"/>
      <c r="S20" s="43"/>
      <c r="T20" s="43"/>
      <c r="U20" s="43"/>
      <c r="V20" s="43"/>
      <c r="W20" s="43"/>
      <c r="X20" s="43"/>
      <c r="Y20" s="43"/>
    </row>
    <row r="21">
      <c r="A21" s="137"/>
      <c r="B21" s="52"/>
      <c r="C21" s="111"/>
      <c r="D21" s="111"/>
      <c r="E21" s="111"/>
      <c r="F21" s="145"/>
      <c r="G21" s="145"/>
      <c r="H21" s="145"/>
      <c r="I21" s="43"/>
      <c r="J21" s="43"/>
      <c r="K21" s="43"/>
      <c r="L21" s="43"/>
      <c r="M21" s="43"/>
      <c r="N21" s="43"/>
      <c r="O21" s="43"/>
      <c r="P21" s="43"/>
      <c r="Q21" s="43"/>
      <c r="R21" s="43"/>
      <c r="S21" s="43"/>
      <c r="T21" s="43"/>
      <c r="U21" s="43"/>
      <c r="V21" s="43"/>
      <c r="W21" s="43"/>
      <c r="X21" s="43"/>
      <c r="Y21" s="43"/>
    </row>
    <row r="22">
      <c r="A22" s="139" t="s">
        <v>212</v>
      </c>
      <c r="B22" s="5"/>
      <c r="C22" s="156"/>
      <c r="D22" s="156"/>
      <c r="E22" s="112"/>
      <c r="F22" s="157"/>
      <c r="G22" s="157"/>
      <c r="H22" s="157"/>
      <c r="I22" s="58"/>
      <c r="J22" s="58"/>
      <c r="K22" s="58"/>
      <c r="L22" s="58"/>
      <c r="M22" s="58"/>
      <c r="N22" s="58"/>
      <c r="O22" s="58"/>
      <c r="P22" s="58"/>
      <c r="Q22" s="58"/>
      <c r="R22" s="58"/>
      <c r="S22" s="58"/>
      <c r="T22" s="58"/>
      <c r="U22" s="58"/>
      <c r="V22" s="58"/>
      <c r="W22" s="58"/>
      <c r="X22" s="58"/>
      <c r="Y22" s="58"/>
    </row>
    <row r="23">
      <c r="A23" s="137"/>
      <c r="B23" s="142" t="s">
        <v>213</v>
      </c>
      <c r="C23" s="137"/>
      <c r="D23" s="137"/>
      <c r="E23" s="111"/>
      <c r="F23" s="145"/>
      <c r="G23" s="145"/>
      <c r="H23" s="145"/>
      <c r="I23" s="43"/>
      <c r="J23" s="43"/>
      <c r="K23" s="43"/>
      <c r="L23" s="43"/>
      <c r="M23" s="43"/>
      <c r="N23" s="43"/>
      <c r="O23" s="43"/>
      <c r="P23" s="43"/>
      <c r="Q23" s="43"/>
      <c r="R23" s="43"/>
      <c r="S23" s="43"/>
      <c r="T23" s="43"/>
      <c r="U23" s="43"/>
      <c r="V23" s="43"/>
      <c r="W23" s="43"/>
      <c r="X23" s="43"/>
      <c r="Y23" s="43"/>
    </row>
    <row r="24">
      <c r="A24" s="137"/>
      <c r="B24" s="49"/>
      <c r="C24" s="45"/>
      <c r="D24" s="45" t="s">
        <v>256</v>
      </c>
      <c r="E24" s="45" t="s">
        <v>257</v>
      </c>
      <c r="F24" s="45" t="s">
        <v>258</v>
      </c>
      <c r="G24" s="59" t="s">
        <v>259</v>
      </c>
      <c r="H24" s="59"/>
      <c r="I24" s="43"/>
      <c r="J24" s="43"/>
      <c r="K24" s="43"/>
      <c r="L24" s="43"/>
      <c r="M24" s="43"/>
      <c r="N24" s="43"/>
      <c r="O24" s="43"/>
      <c r="P24" s="43"/>
      <c r="Q24" s="43"/>
      <c r="R24" s="43"/>
      <c r="S24" s="43"/>
      <c r="T24" s="43"/>
      <c r="U24" s="43"/>
      <c r="V24" s="43"/>
      <c r="W24" s="43"/>
      <c r="X24" s="43"/>
      <c r="Y24" s="43"/>
    </row>
    <row r="25">
      <c r="A25" s="137"/>
      <c r="B25" s="49"/>
      <c r="C25" s="146" t="s">
        <v>217</v>
      </c>
      <c r="D25" s="161">
        <f>'Ratios 2022'!D33</f>
        <v>0.556109463</v>
      </c>
      <c r="E25" s="161">
        <f>'Ratios 2023'!D33</f>
        <v>0.573069785</v>
      </c>
      <c r="F25" s="161">
        <f>'Ratios 2024'!D33</f>
        <v>0.5918898718</v>
      </c>
      <c r="G25" s="179">
        <f>average(D25:F25)</f>
        <v>0.5736897066</v>
      </c>
      <c r="H25" s="148" t="s">
        <v>218</v>
      </c>
      <c r="I25" s="43"/>
      <c r="J25" s="43"/>
      <c r="K25" s="43"/>
      <c r="L25" s="43"/>
      <c r="M25" s="43"/>
      <c r="N25" s="43"/>
      <c r="O25" s="43"/>
      <c r="P25" s="43"/>
      <c r="Q25" s="43"/>
      <c r="R25" s="43"/>
      <c r="S25" s="43"/>
      <c r="T25" s="43"/>
      <c r="U25" s="43"/>
      <c r="V25" s="43"/>
      <c r="W25" s="43"/>
      <c r="X25" s="43"/>
      <c r="Y25" s="43"/>
    </row>
    <row r="26">
      <c r="A26" s="137"/>
      <c r="B26" s="52"/>
      <c r="C26" s="146"/>
      <c r="D26" s="146"/>
      <c r="E26" s="161"/>
      <c r="F26" s="148"/>
      <c r="G26" s="148"/>
      <c r="H26" s="148"/>
      <c r="I26" s="43"/>
      <c r="J26" s="43"/>
      <c r="K26" s="43"/>
      <c r="L26" s="43"/>
      <c r="M26" s="43"/>
      <c r="N26" s="43"/>
      <c r="O26" s="43"/>
      <c r="P26" s="43"/>
      <c r="Q26" s="43"/>
      <c r="R26" s="43"/>
      <c r="S26" s="43"/>
      <c r="T26" s="43"/>
      <c r="U26" s="43"/>
      <c r="V26" s="43"/>
      <c r="W26" s="43"/>
      <c r="X26" s="43"/>
      <c r="Y26" s="43"/>
    </row>
    <row r="27">
      <c r="A27" s="139" t="s">
        <v>219</v>
      </c>
      <c r="B27" s="5"/>
      <c r="C27" s="156"/>
      <c r="D27" s="156"/>
      <c r="E27" s="112"/>
      <c r="F27" s="157"/>
      <c r="G27" s="157"/>
      <c r="H27" s="157"/>
      <c r="I27" s="58"/>
      <c r="J27" s="58"/>
      <c r="K27" s="58"/>
      <c r="L27" s="58"/>
      <c r="M27" s="58"/>
      <c r="N27" s="58"/>
      <c r="O27" s="58"/>
      <c r="P27" s="58"/>
      <c r="Q27" s="58"/>
      <c r="R27" s="58"/>
      <c r="S27" s="58"/>
      <c r="T27" s="58"/>
      <c r="U27" s="58"/>
      <c r="V27" s="58"/>
      <c r="W27" s="58"/>
      <c r="X27" s="58"/>
      <c r="Y27" s="58"/>
    </row>
    <row r="28">
      <c r="A28" s="137"/>
      <c r="B28" s="162" t="s">
        <v>220</v>
      </c>
      <c r="C28" s="137"/>
      <c r="D28" s="137"/>
      <c r="E28" s="111"/>
      <c r="F28" s="145"/>
      <c r="G28" s="145"/>
      <c r="H28" s="145"/>
      <c r="I28" s="43"/>
      <c r="J28" s="43"/>
      <c r="K28" s="43"/>
      <c r="L28" s="43"/>
      <c r="M28" s="43"/>
      <c r="N28" s="43"/>
      <c r="O28" s="43"/>
      <c r="P28" s="43"/>
      <c r="Q28" s="43"/>
      <c r="R28" s="43"/>
      <c r="S28" s="43"/>
      <c r="T28" s="43"/>
      <c r="U28" s="43"/>
      <c r="V28" s="43"/>
      <c r="W28" s="43"/>
      <c r="X28" s="43"/>
      <c r="Y28" s="43"/>
    </row>
    <row r="29">
      <c r="A29" s="137"/>
      <c r="B29" s="49"/>
      <c r="C29" s="45"/>
      <c r="D29" s="45" t="s">
        <v>256</v>
      </c>
      <c r="E29" s="45" t="s">
        <v>257</v>
      </c>
      <c r="F29" s="45" t="s">
        <v>258</v>
      </c>
      <c r="G29" s="59" t="s">
        <v>259</v>
      </c>
      <c r="H29" s="59"/>
      <c r="I29" s="43"/>
      <c r="J29" s="43"/>
      <c r="K29" s="43"/>
      <c r="L29" s="43"/>
      <c r="M29" s="43"/>
      <c r="N29" s="43"/>
      <c r="O29" s="43"/>
      <c r="P29" s="43"/>
      <c r="Q29" s="43"/>
      <c r="R29" s="43"/>
      <c r="S29" s="43"/>
      <c r="T29" s="43"/>
      <c r="U29" s="43"/>
      <c r="V29" s="43"/>
      <c r="W29" s="43"/>
      <c r="X29" s="43"/>
      <c r="Y29" s="43"/>
    </row>
    <row r="30">
      <c r="A30" s="137"/>
      <c r="B30" s="49"/>
      <c r="C30" s="146" t="s">
        <v>219</v>
      </c>
      <c r="D30" s="161">
        <f>'Ratios 2022'!D38</f>
        <v>0.1615490466</v>
      </c>
      <c r="E30" s="161">
        <f>'Ratios 2023'!D38</f>
        <v>0.1599902923</v>
      </c>
      <c r="F30" s="161">
        <f>'Ratios 2024'!D38</f>
        <v>0.1245214487</v>
      </c>
      <c r="G30" s="179">
        <f>average(D30:F30)</f>
        <v>0.1486869292</v>
      </c>
      <c r="H30" s="148" t="s">
        <v>222</v>
      </c>
      <c r="I30" s="43"/>
      <c r="J30" s="43"/>
      <c r="K30" s="43"/>
      <c r="L30" s="43"/>
      <c r="M30" s="43"/>
      <c r="N30" s="43"/>
      <c r="O30" s="43"/>
      <c r="P30" s="43"/>
      <c r="Q30" s="43"/>
      <c r="R30" s="43"/>
      <c r="S30" s="43"/>
      <c r="T30" s="43"/>
      <c r="U30" s="43"/>
      <c r="V30" s="43"/>
      <c r="W30" s="43"/>
      <c r="X30" s="43"/>
      <c r="Y30" s="43"/>
    </row>
    <row r="31">
      <c r="A31" s="137"/>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39" t="s">
        <v>223</v>
      </c>
      <c r="B32" s="5"/>
      <c r="C32" s="112"/>
      <c r="D32" s="112"/>
      <c r="E32" s="112"/>
      <c r="F32" s="157"/>
      <c r="G32" s="157"/>
      <c r="H32" s="157"/>
      <c r="I32" s="58"/>
      <c r="J32" s="58"/>
      <c r="K32" s="58"/>
      <c r="L32" s="58"/>
      <c r="M32" s="58"/>
      <c r="N32" s="58"/>
      <c r="O32" s="58"/>
      <c r="P32" s="58"/>
      <c r="Q32" s="58"/>
      <c r="R32" s="58"/>
      <c r="S32" s="58"/>
      <c r="T32" s="58"/>
      <c r="U32" s="58"/>
      <c r="V32" s="58"/>
      <c r="W32" s="58"/>
      <c r="X32" s="58"/>
      <c r="Y32" s="58"/>
    </row>
    <row r="33">
      <c r="A33" s="137"/>
      <c r="B33" s="142" t="s">
        <v>224</v>
      </c>
      <c r="C33" s="137"/>
      <c r="D33" s="137"/>
      <c r="E33" s="111"/>
      <c r="F33" s="145"/>
      <c r="G33" s="145"/>
      <c r="H33" s="145"/>
      <c r="I33" s="43"/>
      <c r="J33" s="43"/>
      <c r="K33" s="43"/>
      <c r="L33" s="43"/>
      <c r="M33" s="43"/>
      <c r="N33" s="43"/>
      <c r="O33" s="43"/>
      <c r="P33" s="43"/>
      <c r="Q33" s="43"/>
      <c r="R33" s="43"/>
      <c r="S33" s="43"/>
      <c r="T33" s="43"/>
      <c r="U33" s="43"/>
      <c r="V33" s="43"/>
      <c r="W33" s="43"/>
      <c r="X33" s="43"/>
      <c r="Y33" s="43"/>
    </row>
    <row r="34">
      <c r="A34" s="137"/>
      <c r="B34" s="49"/>
      <c r="C34" s="45"/>
      <c r="D34" s="45" t="s">
        <v>256</v>
      </c>
      <c r="E34" s="45" t="s">
        <v>257</v>
      </c>
      <c r="F34" s="45" t="s">
        <v>258</v>
      </c>
      <c r="G34" s="59" t="s">
        <v>259</v>
      </c>
      <c r="H34" s="59"/>
      <c r="I34" s="43"/>
      <c r="J34" s="43"/>
      <c r="K34" s="43"/>
      <c r="L34" s="43"/>
      <c r="M34" s="43"/>
      <c r="N34" s="43"/>
      <c r="O34" s="43"/>
      <c r="P34" s="43"/>
      <c r="Q34" s="43"/>
      <c r="R34" s="43"/>
      <c r="S34" s="43"/>
      <c r="T34" s="43"/>
      <c r="U34" s="43"/>
      <c r="V34" s="43"/>
      <c r="W34" s="43"/>
      <c r="X34" s="43"/>
      <c r="Y34" s="43"/>
    </row>
    <row r="35">
      <c r="A35" s="137"/>
      <c r="B35" s="49"/>
      <c r="C35" s="146" t="s">
        <v>260</v>
      </c>
      <c r="D35" s="161">
        <f>'Ratios 2022'!E41</f>
        <v>0.8382830646</v>
      </c>
      <c r="E35" s="161">
        <f>'Ratios 2023'!E41</f>
        <v>0.8279374305</v>
      </c>
      <c r="F35" s="161">
        <f>'Ratios 2024'!E41</f>
        <v>0.8277262651</v>
      </c>
      <c r="G35" s="179">
        <f t="shared" ref="G35:G37" si="1">average(D35:F35)</f>
        <v>0.8313155867</v>
      </c>
      <c r="H35" s="179"/>
      <c r="I35" s="43"/>
      <c r="J35" s="43"/>
      <c r="K35" s="43"/>
      <c r="L35" s="43"/>
      <c r="M35" s="43"/>
      <c r="N35" s="43"/>
      <c r="O35" s="43"/>
      <c r="P35" s="43"/>
      <c r="Q35" s="43"/>
      <c r="R35" s="43"/>
      <c r="S35" s="43"/>
      <c r="T35" s="43"/>
      <c r="U35" s="43"/>
      <c r="V35" s="43"/>
      <c r="W35" s="43"/>
      <c r="X35" s="43"/>
      <c r="Y35" s="43"/>
    </row>
    <row r="36">
      <c r="A36" s="137"/>
      <c r="B36" s="52"/>
      <c r="C36" s="146" t="s">
        <v>226</v>
      </c>
      <c r="D36" s="161">
        <f>'Ratios 2022'!E42</f>
        <v>0.1266220469</v>
      </c>
      <c r="E36" s="161">
        <f>'Ratios 2023'!E42</f>
        <v>0.1422991461</v>
      </c>
      <c r="F36" s="161">
        <f>'Ratios 2024'!E42</f>
        <v>0.1474284468</v>
      </c>
      <c r="G36" s="179">
        <f t="shared" si="1"/>
        <v>0.1387832133</v>
      </c>
      <c r="H36" s="179"/>
      <c r="I36" s="43"/>
      <c r="J36" s="43"/>
      <c r="K36" s="43"/>
      <c r="L36" s="43"/>
      <c r="M36" s="43"/>
      <c r="N36" s="43"/>
      <c r="O36" s="43"/>
      <c r="P36" s="43"/>
      <c r="Q36" s="43"/>
      <c r="R36" s="43"/>
      <c r="S36" s="43"/>
      <c r="T36" s="43"/>
      <c r="U36" s="43"/>
      <c r="V36" s="43"/>
      <c r="W36" s="43"/>
      <c r="X36" s="43"/>
      <c r="Y36" s="43"/>
    </row>
    <row r="37">
      <c r="A37" s="137"/>
      <c r="B37" s="180"/>
      <c r="C37" s="146" t="s">
        <v>227</v>
      </c>
      <c r="D37" s="161">
        <f>'Ratios 2022'!E43</f>
        <v>0.0350948885</v>
      </c>
      <c r="E37" s="161">
        <f>'Ratios 2023'!E43</f>
        <v>0.02976342339</v>
      </c>
      <c r="F37" s="161">
        <f>'Ratios 2024'!E43</f>
        <v>0.02484528815</v>
      </c>
      <c r="G37" s="179">
        <f t="shared" si="1"/>
        <v>0.02990120002</v>
      </c>
      <c r="H37" s="179"/>
      <c r="I37" s="43"/>
      <c r="J37" s="43"/>
      <c r="K37" s="43"/>
      <c r="L37" s="43"/>
      <c r="M37" s="43"/>
      <c r="N37" s="43"/>
      <c r="O37" s="43"/>
      <c r="P37" s="43"/>
      <c r="Q37" s="43"/>
      <c r="R37" s="43"/>
      <c r="S37" s="43"/>
      <c r="T37" s="43"/>
      <c r="U37" s="43"/>
      <c r="V37" s="43"/>
      <c r="W37" s="43"/>
      <c r="X37" s="43"/>
      <c r="Y37" s="43"/>
    </row>
    <row r="38">
      <c r="A38" s="137"/>
      <c r="B38" s="180"/>
      <c r="C38" s="111"/>
      <c r="D38" s="111"/>
      <c r="E38" s="111"/>
      <c r="F38" s="145"/>
      <c r="G38" s="145"/>
      <c r="H38" s="145"/>
      <c r="I38" s="43"/>
      <c r="J38" s="43"/>
      <c r="K38" s="43"/>
      <c r="L38" s="43"/>
      <c r="M38" s="43"/>
      <c r="N38" s="43"/>
      <c r="O38" s="43"/>
      <c r="P38" s="43"/>
      <c r="Q38" s="43"/>
      <c r="R38" s="43"/>
      <c r="S38" s="43"/>
      <c r="T38" s="43"/>
      <c r="U38" s="43"/>
      <c r="V38" s="43"/>
      <c r="W38" s="43"/>
      <c r="X38" s="43"/>
      <c r="Y38" s="43"/>
    </row>
    <row r="39">
      <c r="A39" s="139" t="s">
        <v>228</v>
      </c>
      <c r="B39" s="5"/>
      <c r="C39" s="156"/>
      <c r="D39" s="156"/>
      <c r="E39" s="112"/>
      <c r="F39" s="157"/>
      <c r="G39" s="157"/>
      <c r="H39" s="157"/>
      <c r="I39" s="58"/>
      <c r="J39" s="58"/>
      <c r="K39" s="58"/>
      <c r="L39" s="58"/>
      <c r="M39" s="58"/>
      <c r="N39" s="58"/>
      <c r="O39" s="58"/>
      <c r="P39" s="58"/>
      <c r="Q39" s="58"/>
      <c r="R39" s="58"/>
      <c r="S39" s="58"/>
      <c r="T39" s="58"/>
      <c r="U39" s="58"/>
      <c r="V39" s="58"/>
      <c r="W39" s="58"/>
      <c r="X39" s="58"/>
      <c r="Y39" s="58"/>
    </row>
    <row r="40">
      <c r="A40" s="137"/>
      <c r="B40" s="142" t="s">
        <v>229</v>
      </c>
      <c r="C40" s="137"/>
      <c r="D40" s="137"/>
      <c r="E40" s="111"/>
      <c r="F40" s="145"/>
      <c r="G40" s="145"/>
      <c r="H40" s="145"/>
      <c r="I40" s="43"/>
      <c r="J40" s="43"/>
      <c r="K40" s="43"/>
      <c r="L40" s="43"/>
      <c r="M40" s="43"/>
      <c r="N40" s="43"/>
      <c r="O40" s="43"/>
      <c r="P40" s="43"/>
      <c r="Q40" s="43"/>
      <c r="R40" s="43"/>
      <c r="S40" s="43"/>
      <c r="T40" s="43"/>
      <c r="U40" s="43"/>
      <c r="V40" s="43"/>
      <c r="W40" s="43"/>
      <c r="X40" s="43"/>
      <c r="Y40" s="43"/>
    </row>
    <row r="41">
      <c r="A41" s="137"/>
      <c r="B41" s="49"/>
      <c r="C41" s="45"/>
      <c r="D41" s="45" t="s">
        <v>256</v>
      </c>
      <c r="E41" s="45" t="s">
        <v>257</v>
      </c>
      <c r="F41" s="45" t="s">
        <v>258</v>
      </c>
      <c r="G41" s="59" t="s">
        <v>259</v>
      </c>
      <c r="H41" s="59"/>
      <c r="I41" s="43"/>
      <c r="J41" s="43"/>
      <c r="K41" s="43"/>
      <c r="L41" s="43"/>
      <c r="M41" s="43"/>
      <c r="N41" s="43"/>
      <c r="O41" s="43"/>
      <c r="P41" s="43"/>
      <c r="Q41" s="43"/>
      <c r="R41" s="43"/>
      <c r="S41" s="43"/>
      <c r="T41" s="43"/>
      <c r="U41" s="43"/>
      <c r="V41" s="43"/>
      <c r="W41" s="43"/>
      <c r="X41" s="43"/>
      <c r="Y41" s="43"/>
    </row>
    <row r="42">
      <c r="A42" s="137"/>
      <c r="B42" s="49"/>
      <c r="C42" s="146" t="s">
        <v>232</v>
      </c>
      <c r="D42" s="164">
        <f>'Ratios 2022'!D49</f>
        <v>27.64222492</v>
      </c>
      <c r="E42" s="164">
        <f>'Ratios 2023'!D49</f>
        <v>29.8179222</v>
      </c>
      <c r="F42" s="164">
        <f>'Ratios 2024'!D49</f>
        <v>38.02337816</v>
      </c>
      <c r="G42" s="181">
        <f>average(D42:F42)</f>
        <v>31.82784176</v>
      </c>
      <c r="H42" s="148" t="s">
        <v>233</v>
      </c>
      <c r="I42" s="43"/>
      <c r="J42" s="43"/>
      <c r="K42" s="43"/>
      <c r="L42" s="43"/>
      <c r="M42" s="43"/>
      <c r="N42" s="43"/>
      <c r="O42" s="43"/>
      <c r="P42" s="43"/>
      <c r="Q42" s="43"/>
      <c r="R42" s="43"/>
      <c r="S42" s="43"/>
      <c r="T42" s="43"/>
      <c r="U42" s="43"/>
      <c r="V42" s="43"/>
      <c r="W42" s="43"/>
      <c r="X42" s="43"/>
      <c r="Y42" s="43"/>
    </row>
    <row r="43">
      <c r="A43" s="137"/>
      <c r="B43" s="52"/>
      <c r="C43" s="111"/>
      <c r="D43" s="111"/>
      <c r="E43" s="111"/>
      <c r="F43" s="145"/>
      <c r="G43" s="145"/>
      <c r="H43" s="145"/>
      <c r="I43" s="43"/>
      <c r="J43" s="43"/>
      <c r="K43" s="43"/>
      <c r="L43" s="43"/>
      <c r="M43" s="43"/>
      <c r="N43" s="43"/>
      <c r="O43" s="43"/>
      <c r="P43" s="43"/>
      <c r="Q43" s="43"/>
      <c r="R43" s="43"/>
      <c r="S43" s="43"/>
      <c r="T43" s="43"/>
      <c r="U43" s="43"/>
      <c r="V43" s="43"/>
      <c r="W43" s="43"/>
      <c r="X43" s="43"/>
      <c r="Y43" s="43"/>
    </row>
    <row r="44">
      <c r="A44" s="139" t="s">
        <v>234</v>
      </c>
      <c r="B44" s="5"/>
      <c r="C44" s="156"/>
      <c r="D44" s="156"/>
      <c r="E44" s="112"/>
      <c r="F44" s="157"/>
      <c r="G44" s="157"/>
      <c r="H44" s="157"/>
      <c r="I44" s="58"/>
      <c r="J44" s="58"/>
      <c r="K44" s="58"/>
      <c r="L44" s="58"/>
      <c r="M44" s="58"/>
      <c r="N44" s="58"/>
      <c r="O44" s="58"/>
      <c r="P44" s="58"/>
      <c r="Q44" s="58"/>
      <c r="R44" s="58"/>
      <c r="S44" s="58"/>
      <c r="T44" s="58"/>
      <c r="U44" s="58"/>
      <c r="V44" s="58"/>
      <c r="W44" s="58"/>
      <c r="X44" s="58"/>
      <c r="Y44" s="58"/>
    </row>
    <row r="45">
      <c r="A45" s="137"/>
      <c r="B45" s="142" t="s">
        <v>235</v>
      </c>
      <c r="C45" s="137"/>
      <c r="D45" s="137"/>
      <c r="E45" s="111"/>
      <c r="F45" s="145"/>
      <c r="G45" s="145"/>
      <c r="H45" s="145"/>
      <c r="I45" s="43"/>
      <c r="J45" s="43"/>
      <c r="K45" s="43"/>
      <c r="L45" s="43"/>
      <c r="M45" s="43"/>
      <c r="N45" s="43"/>
      <c r="O45" s="43"/>
      <c r="P45" s="43"/>
      <c r="Q45" s="43"/>
      <c r="R45" s="43"/>
      <c r="S45" s="43"/>
      <c r="T45" s="43"/>
      <c r="U45" s="43"/>
      <c r="V45" s="43"/>
      <c r="W45" s="43"/>
      <c r="X45" s="43"/>
      <c r="Y45" s="43"/>
    </row>
    <row r="46">
      <c r="A46" s="137"/>
      <c r="B46" s="49"/>
      <c r="C46" s="45"/>
      <c r="D46" s="45" t="s">
        <v>256</v>
      </c>
      <c r="E46" s="45" t="s">
        <v>257</v>
      </c>
      <c r="F46" s="45" t="s">
        <v>258</v>
      </c>
      <c r="G46" s="59" t="s">
        <v>259</v>
      </c>
      <c r="H46" s="59"/>
      <c r="I46" s="43"/>
      <c r="J46" s="43"/>
      <c r="K46" s="43"/>
      <c r="L46" s="43"/>
      <c r="M46" s="43"/>
      <c r="N46" s="43"/>
      <c r="O46" s="43"/>
      <c r="P46" s="43"/>
      <c r="Q46" s="43"/>
      <c r="R46" s="43"/>
      <c r="S46" s="43"/>
      <c r="T46" s="43"/>
      <c r="U46" s="43"/>
      <c r="V46" s="43"/>
      <c r="W46" s="43"/>
      <c r="X46" s="43"/>
      <c r="Y46" s="43"/>
    </row>
    <row r="47">
      <c r="A47" s="137"/>
      <c r="B47" s="49"/>
      <c r="C47" s="146" t="s">
        <v>238</v>
      </c>
      <c r="D47" s="147">
        <f>'Ratios 2022'!D54</f>
        <v>29.32063194</v>
      </c>
      <c r="E47" s="147">
        <f>'Ratios 2023'!D54</f>
        <v>10.20300728</v>
      </c>
      <c r="F47" s="147">
        <f>'Ratios 2024'!D54</f>
        <v>10.39407048</v>
      </c>
      <c r="G47" s="175">
        <f>average(D47:F47)</f>
        <v>16.63923657</v>
      </c>
      <c r="H47" s="148" t="s">
        <v>239</v>
      </c>
      <c r="I47" s="43"/>
      <c r="J47" s="43"/>
      <c r="K47" s="43"/>
      <c r="L47" s="43"/>
      <c r="M47" s="43"/>
      <c r="N47" s="43"/>
      <c r="O47" s="43"/>
      <c r="P47" s="43"/>
      <c r="Q47" s="43"/>
      <c r="R47" s="43"/>
      <c r="S47" s="43"/>
      <c r="T47" s="43"/>
      <c r="U47" s="43"/>
      <c r="V47" s="43"/>
      <c r="W47" s="43"/>
      <c r="X47" s="43"/>
      <c r="Y47" s="43"/>
    </row>
    <row r="48">
      <c r="A48" s="137"/>
      <c r="B48" s="52"/>
      <c r="C48" s="111"/>
      <c r="D48" s="111"/>
      <c r="E48" s="111"/>
      <c r="F48" s="145"/>
      <c r="G48" s="145"/>
      <c r="H48" s="145"/>
      <c r="I48" s="43"/>
      <c r="J48" s="43"/>
      <c r="K48" s="43"/>
      <c r="L48" s="43"/>
      <c r="M48" s="43"/>
      <c r="N48" s="43"/>
      <c r="O48" s="43"/>
      <c r="P48" s="43"/>
      <c r="Q48" s="43"/>
      <c r="R48" s="43"/>
      <c r="S48" s="43"/>
      <c r="T48" s="43"/>
      <c r="U48" s="43"/>
      <c r="V48" s="43"/>
      <c r="W48" s="43"/>
      <c r="X48" s="43"/>
      <c r="Y48" s="43"/>
    </row>
    <row r="49">
      <c r="A49" s="139" t="s">
        <v>240</v>
      </c>
      <c r="B49" s="5"/>
      <c r="C49" s="156"/>
      <c r="D49" s="156"/>
      <c r="E49" s="112"/>
      <c r="F49" s="157"/>
      <c r="G49" s="157"/>
      <c r="H49" s="157"/>
      <c r="I49" s="58"/>
      <c r="J49" s="58"/>
      <c r="K49" s="58"/>
      <c r="L49" s="58"/>
      <c r="M49" s="58"/>
      <c r="N49" s="58"/>
      <c r="O49" s="58"/>
      <c r="P49" s="58"/>
      <c r="Q49" s="58"/>
      <c r="R49" s="58"/>
      <c r="S49" s="58"/>
      <c r="T49" s="58"/>
      <c r="U49" s="58"/>
      <c r="V49" s="58"/>
      <c r="W49" s="58"/>
      <c r="X49" s="58"/>
      <c r="Y49" s="58"/>
    </row>
    <row r="50">
      <c r="A50" s="137"/>
      <c r="B50" s="142" t="s">
        <v>241</v>
      </c>
      <c r="C50" s="137"/>
      <c r="D50" s="137"/>
      <c r="E50" s="111"/>
      <c r="F50" s="145"/>
      <c r="G50" s="145"/>
      <c r="H50" s="145"/>
      <c r="I50" s="43"/>
      <c r="J50" s="43"/>
      <c r="K50" s="43"/>
      <c r="L50" s="43"/>
      <c r="M50" s="43"/>
      <c r="N50" s="43"/>
      <c r="O50" s="43"/>
      <c r="P50" s="43"/>
      <c r="Q50" s="43"/>
      <c r="R50" s="43"/>
      <c r="S50" s="43"/>
      <c r="T50" s="43"/>
      <c r="U50" s="43"/>
      <c r="V50" s="43"/>
      <c r="W50" s="43"/>
      <c r="X50" s="43"/>
      <c r="Y50" s="43"/>
    </row>
    <row r="51">
      <c r="A51" s="137"/>
      <c r="B51" s="49"/>
      <c r="C51" s="45"/>
      <c r="D51" s="45" t="s">
        <v>256</v>
      </c>
      <c r="E51" s="45" t="s">
        <v>257</v>
      </c>
      <c r="F51" s="45" t="s">
        <v>258</v>
      </c>
      <c r="G51" s="59" t="s">
        <v>259</v>
      </c>
      <c r="H51" s="59"/>
      <c r="I51" s="43"/>
      <c r="J51" s="43"/>
      <c r="K51" s="43"/>
      <c r="L51" s="43"/>
      <c r="M51" s="43"/>
      <c r="N51" s="43"/>
      <c r="O51" s="43"/>
      <c r="P51" s="43"/>
      <c r="Q51" s="43"/>
      <c r="R51" s="43"/>
      <c r="S51" s="43"/>
      <c r="T51" s="43"/>
      <c r="U51" s="43"/>
      <c r="V51" s="43"/>
      <c r="W51" s="43"/>
      <c r="X51" s="43"/>
      <c r="Y51" s="43"/>
    </row>
    <row r="52">
      <c r="A52" s="137"/>
      <c r="B52" s="49"/>
      <c r="C52" s="146" t="s">
        <v>244</v>
      </c>
      <c r="D52" s="182">
        <f>'Ratios 2022'!D59</f>
        <v>0</v>
      </c>
      <c r="E52" s="182">
        <f>'Ratios 2023'!D59</f>
        <v>0</v>
      </c>
      <c r="F52" s="182">
        <f>'Ratios 2024'!D59</f>
        <v>0</v>
      </c>
      <c r="G52" s="183">
        <f>average(D52:F52)</f>
        <v>0</v>
      </c>
      <c r="H52" s="148" t="s">
        <v>245</v>
      </c>
      <c r="I52" s="43"/>
      <c r="J52" s="43"/>
      <c r="K52" s="43"/>
      <c r="L52" s="43"/>
      <c r="M52" s="43"/>
      <c r="N52" s="43"/>
      <c r="O52" s="43"/>
      <c r="P52" s="43"/>
      <c r="Q52" s="43"/>
      <c r="R52" s="43"/>
      <c r="S52" s="43"/>
      <c r="T52" s="43"/>
      <c r="U52" s="43"/>
      <c r="V52" s="43"/>
      <c r="W52" s="43"/>
      <c r="X52" s="43"/>
      <c r="Y52" s="43"/>
    </row>
    <row r="53">
      <c r="A53" s="137"/>
      <c r="B53" s="52"/>
      <c r="C53" s="111"/>
      <c r="D53" s="111"/>
      <c r="E53" s="111"/>
      <c r="F53" s="145"/>
      <c r="G53" s="145"/>
      <c r="H53" s="145"/>
      <c r="I53" s="43"/>
      <c r="J53" s="43"/>
      <c r="K53" s="43"/>
      <c r="L53" s="43"/>
      <c r="M53" s="43"/>
      <c r="N53" s="43"/>
      <c r="O53" s="43"/>
      <c r="P53" s="43"/>
      <c r="Q53" s="43"/>
      <c r="R53" s="43"/>
      <c r="S53" s="43"/>
      <c r="T53" s="43"/>
      <c r="U53" s="43"/>
      <c r="V53" s="43"/>
      <c r="W53" s="43"/>
      <c r="X53" s="43"/>
      <c r="Y53" s="43"/>
    </row>
    <row r="54">
      <c r="A54" s="43"/>
      <c r="B54" s="168"/>
      <c r="C54" s="43"/>
      <c r="D54" s="43"/>
      <c r="E54" s="43"/>
      <c r="F54" s="169"/>
      <c r="G54" s="169"/>
      <c r="H54" s="169"/>
      <c r="I54" s="43"/>
      <c r="J54" s="43"/>
      <c r="K54" s="43"/>
      <c r="L54" s="43"/>
      <c r="M54" s="43"/>
      <c r="N54" s="43"/>
      <c r="O54" s="43"/>
      <c r="P54" s="43"/>
      <c r="Q54" s="43"/>
      <c r="R54" s="43"/>
      <c r="S54" s="43"/>
      <c r="T54" s="43"/>
      <c r="U54" s="43"/>
      <c r="V54" s="43"/>
      <c r="W54" s="43"/>
      <c r="X54" s="43"/>
      <c r="Y54" s="43"/>
    </row>
    <row r="55">
      <c r="A55" s="43"/>
      <c r="B55" s="168"/>
      <c r="C55" s="43"/>
      <c r="D55" s="43"/>
      <c r="E55" s="43"/>
      <c r="F55" s="169"/>
      <c r="G55" s="169"/>
      <c r="H55" s="169"/>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8"/>
      <c r="C57" s="43"/>
      <c r="D57" s="43"/>
      <c r="E57" s="43"/>
      <c r="F57" s="169"/>
      <c r="G57" s="169"/>
      <c r="H57" s="169"/>
      <c r="I57" s="43"/>
      <c r="J57" s="43"/>
      <c r="K57" s="43"/>
      <c r="L57" s="43"/>
      <c r="M57" s="43"/>
      <c r="N57" s="43"/>
      <c r="O57" s="43"/>
      <c r="P57" s="43"/>
      <c r="Q57" s="43"/>
      <c r="R57" s="43"/>
      <c r="S57" s="43"/>
      <c r="T57" s="43"/>
      <c r="U57" s="43"/>
      <c r="V57" s="43"/>
      <c r="W57" s="43"/>
      <c r="X57" s="43"/>
      <c r="Y57" s="43"/>
    </row>
    <row r="58">
      <c r="A58" s="43"/>
      <c r="B58" s="168"/>
      <c r="C58" s="43"/>
      <c r="D58" s="43"/>
      <c r="E58" s="43"/>
      <c r="F58" s="169"/>
      <c r="G58" s="169"/>
      <c r="H58" s="169"/>
      <c r="I58" s="43"/>
      <c r="J58" s="43"/>
      <c r="K58" s="43"/>
      <c r="L58" s="43"/>
      <c r="M58" s="43"/>
      <c r="N58" s="43"/>
      <c r="O58" s="43"/>
      <c r="P58" s="43"/>
      <c r="Q58" s="43"/>
      <c r="R58" s="43"/>
      <c r="S58" s="43"/>
      <c r="T58" s="43"/>
      <c r="U58" s="43"/>
      <c r="V58" s="43"/>
      <c r="W58" s="43"/>
      <c r="X58" s="43"/>
      <c r="Y58" s="43"/>
    </row>
    <row r="59">
      <c r="A59" s="43"/>
      <c r="B59" s="168"/>
      <c r="C59" s="43"/>
      <c r="D59" s="43"/>
      <c r="E59" s="43"/>
      <c r="F59" s="169"/>
      <c r="G59" s="169"/>
      <c r="H59" s="169"/>
      <c r="I59" s="43"/>
      <c r="J59" s="43"/>
      <c r="K59" s="43"/>
      <c r="L59" s="43"/>
      <c r="M59" s="43"/>
      <c r="N59" s="43"/>
      <c r="O59" s="43"/>
      <c r="P59" s="43"/>
      <c r="Q59" s="43"/>
      <c r="R59" s="43"/>
      <c r="S59" s="43"/>
      <c r="T59" s="43"/>
      <c r="U59" s="43"/>
      <c r="V59" s="43"/>
      <c r="W59" s="43"/>
      <c r="X59" s="43"/>
      <c r="Y59" s="43"/>
    </row>
    <row r="60">
      <c r="A60" s="43"/>
      <c r="B60" s="168"/>
      <c r="C60" s="43"/>
      <c r="D60" s="43"/>
      <c r="E60" s="43"/>
      <c r="F60" s="169"/>
      <c r="G60" s="169"/>
      <c r="H60" s="169"/>
      <c r="I60" s="43"/>
      <c r="J60" s="43"/>
      <c r="K60" s="43"/>
      <c r="L60" s="43"/>
      <c r="M60" s="43"/>
      <c r="N60" s="43"/>
      <c r="O60" s="43"/>
      <c r="P60" s="43"/>
      <c r="Q60" s="43"/>
      <c r="R60" s="43"/>
      <c r="S60" s="43"/>
      <c r="T60" s="43"/>
      <c r="U60" s="43"/>
      <c r="V60" s="43"/>
      <c r="W60" s="43"/>
      <c r="X60" s="43"/>
      <c r="Y60" s="43"/>
    </row>
    <row r="61">
      <c r="A61" s="43"/>
      <c r="B61" s="168"/>
      <c r="C61" s="43"/>
      <c r="D61" s="43"/>
      <c r="E61" s="43"/>
      <c r="F61" s="169"/>
      <c r="G61" s="169"/>
      <c r="H61" s="169"/>
      <c r="I61" s="43"/>
      <c r="J61" s="43"/>
      <c r="K61" s="43"/>
      <c r="L61" s="43"/>
      <c r="M61" s="43"/>
      <c r="N61" s="43"/>
      <c r="O61" s="43"/>
      <c r="P61" s="43"/>
      <c r="Q61" s="43"/>
      <c r="R61" s="43"/>
      <c r="S61" s="43"/>
      <c r="T61" s="43"/>
      <c r="U61" s="43"/>
      <c r="V61" s="43"/>
      <c r="W61" s="43"/>
      <c r="X61" s="43"/>
      <c r="Y61" s="43"/>
    </row>
    <row r="62">
      <c r="A62" s="43"/>
      <c r="B62" s="168"/>
      <c r="C62" s="43"/>
      <c r="D62" s="43"/>
      <c r="E62" s="43"/>
      <c r="F62" s="169"/>
      <c r="G62" s="43"/>
      <c r="H62" s="43"/>
      <c r="I62" s="43"/>
      <c r="J62" s="43"/>
      <c r="K62" s="43"/>
      <c r="L62" s="43"/>
      <c r="M62" s="43"/>
      <c r="N62" s="43"/>
      <c r="O62" s="43"/>
      <c r="P62" s="43"/>
      <c r="Q62" s="43"/>
      <c r="R62" s="43"/>
      <c r="S62" s="43"/>
      <c r="T62" s="43"/>
      <c r="U62" s="43"/>
      <c r="V62" s="43"/>
      <c r="W62" s="43"/>
      <c r="X62" s="43"/>
      <c r="Y62" s="43"/>
    </row>
    <row r="63">
      <c r="A63" s="43"/>
      <c r="B63" s="168"/>
      <c r="C63" s="43"/>
      <c r="D63" s="43"/>
      <c r="E63" s="43"/>
      <c r="F63" s="169"/>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69"/>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69"/>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69"/>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69"/>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69"/>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69"/>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69"/>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69"/>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69"/>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69"/>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69"/>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69"/>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69"/>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69"/>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69"/>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69"/>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69"/>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69"/>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69"/>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69"/>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69"/>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69"/>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69"/>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69"/>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69"/>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69"/>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69"/>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69"/>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69"/>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69"/>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69"/>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69"/>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69"/>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69"/>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69"/>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69"/>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69"/>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69"/>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69"/>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69"/>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69"/>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69"/>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69"/>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69"/>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69"/>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69"/>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69"/>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69"/>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69"/>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69"/>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69"/>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69"/>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69"/>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69"/>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69"/>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69"/>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69"/>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69"/>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69"/>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69"/>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69"/>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69"/>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69"/>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69"/>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69"/>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69"/>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69"/>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69"/>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69"/>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69"/>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69"/>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69"/>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69"/>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69"/>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69"/>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69"/>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69"/>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69"/>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69"/>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69"/>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69"/>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69"/>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69"/>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69"/>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69"/>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69"/>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69"/>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69"/>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69"/>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69"/>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69"/>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69"/>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69"/>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69"/>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69"/>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69"/>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69"/>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69"/>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69"/>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69"/>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69"/>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69"/>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69"/>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69"/>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69"/>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69"/>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69"/>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69"/>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69"/>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69"/>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69"/>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69"/>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69"/>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69"/>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69"/>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69"/>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69"/>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69"/>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69"/>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69"/>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69"/>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69"/>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69"/>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69"/>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69"/>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69"/>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69"/>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69"/>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69"/>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69"/>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69"/>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69"/>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69"/>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69"/>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69"/>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69"/>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69"/>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69"/>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69"/>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69"/>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69"/>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69"/>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69"/>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69"/>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69"/>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69"/>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69"/>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69"/>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69"/>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69"/>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69"/>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69"/>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69"/>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69"/>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69"/>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69"/>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69"/>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69"/>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69"/>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69"/>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69"/>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69"/>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69"/>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69"/>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69"/>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69"/>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69"/>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69"/>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69"/>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69"/>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69"/>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69"/>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69"/>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69"/>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69"/>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69"/>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69"/>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69"/>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69"/>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69"/>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69"/>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69"/>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69"/>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69"/>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69"/>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69"/>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69"/>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69"/>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69"/>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69"/>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69"/>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69"/>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69"/>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69"/>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69"/>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69"/>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69"/>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69"/>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69"/>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69"/>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69"/>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69"/>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69"/>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69"/>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69"/>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69"/>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69"/>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69"/>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69"/>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69"/>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69"/>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69"/>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69"/>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69"/>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69"/>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69"/>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69"/>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69"/>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69"/>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69"/>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69"/>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69"/>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69"/>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69"/>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69"/>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69"/>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69"/>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69"/>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69"/>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69"/>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69"/>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69"/>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69"/>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69"/>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69"/>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69"/>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69"/>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69"/>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69"/>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69"/>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69"/>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69"/>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69"/>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69"/>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69"/>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69"/>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69"/>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69"/>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69"/>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69"/>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69"/>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69"/>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69"/>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69"/>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69"/>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69"/>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69"/>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69"/>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69"/>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69"/>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69"/>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69"/>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69"/>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69"/>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69"/>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69"/>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69"/>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69"/>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69"/>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69"/>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69"/>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69"/>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69"/>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69"/>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69"/>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69"/>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69"/>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69"/>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69"/>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69"/>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69"/>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69"/>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69"/>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69"/>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69"/>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69"/>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69"/>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69"/>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69"/>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69"/>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69"/>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69"/>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69"/>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69"/>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69"/>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69"/>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69"/>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69"/>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69"/>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69"/>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69"/>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69"/>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69"/>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69"/>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69"/>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69"/>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69"/>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69"/>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69"/>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69"/>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69"/>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69"/>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69"/>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69"/>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69"/>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69"/>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69"/>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69"/>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69"/>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69"/>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69"/>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69"/>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69"/>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69"/>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69"/>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69"/>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69"/>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69"/>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69"/>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69"/>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69"/>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69"/>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69"/>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69"/>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69"/>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69"/>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69"/>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69"/>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69"/>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69"/>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69"/>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69"/>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69"/>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69"/>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69"/>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69"/>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69"/>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69"/>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69"/>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69"/>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69"/>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69"/>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69"/>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69"/>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69"/>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69"/>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69"/>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69"/>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69"/>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69"/>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69"/>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69"/>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69"/>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69"/>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69"/>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69"/>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69"/>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69"/>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69"/>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69"/>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69"/>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69"/>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69"/>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69"/>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69"/>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69"/>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69"/>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69"/>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69"/>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69"/>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69"/>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69"/>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69"/>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69"/>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69"/>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69"/>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69"/>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69"/>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69"/>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69"/>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69"/>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69"/>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69"/>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69"/>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69"/>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69"/>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69"/>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69"/>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69"/>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69"/>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69"/>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69"/>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69"/>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69"/>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69"/>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69"/>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69"/>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69"/>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69"/>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69"/>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69"/>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69"/>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69"/>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69"/>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69"/>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69"/>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69"/>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69"/>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69"/>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69"/>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69"/>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69"/>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69"/>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69"/>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69"/>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69"/>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69"/>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69"/>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69"/>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69"/>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69"/>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69"/>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69"/>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69"/>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69"/>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69"/>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69"/>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69"/>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69"/>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69"/>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69"/>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69"/>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69"/>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69"/>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69"/>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69"/>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69"/>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69"/>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69"/>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69"/>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69"/>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69"/>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69"/>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69"/>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69"/>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69"/>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69"/>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69"/>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69"/>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69"/>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69"/>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69"/>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69"/>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69"/>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69"/>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69"/>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69"/>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69"/>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69"/>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69"/>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69"/>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69"/>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69"/>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69"/>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69"/>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69"/>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69"/>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69"/>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69"/>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69"/>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69"/>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69"/>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69"/>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69"/>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69"/>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69"/>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69"/>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69"/>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69"/>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69"/>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69"/>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69"/>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69"/>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69"/>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69"/>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69"/>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69"/>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69"/>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69"/>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69"/>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69"/>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69"/>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69"/>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69"/>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69"/>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69"/>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69"/>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69"/>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69"/>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69"/>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69"/>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69"/>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69"/>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69"/>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69"/>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69"/>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69"/>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69"/>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69"/>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69"/>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69"/>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69"/>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69"/>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69"/>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69"/>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69"/>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69"/>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69"/>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69"/>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69"/>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69"/>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69"/>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69"/>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69"/>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69"/>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69"/>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69"/>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69"/>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69"/>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69"/>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69"/>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69"/>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69"/>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69"/>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69"/>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69"/>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69"/>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69"/>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69"/>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69"/>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69"/>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69"/>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69"/>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69"/>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69"/>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69"/>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69"/>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69"/>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69"/>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69"/>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69"/>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69"/>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69"/>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69"/>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69"/>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69"/>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69"/>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69"/>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69"/>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69"/>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69"/>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69"/>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69"/>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69"/>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69"/>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69"/>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69"/>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69"/>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69"/>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69"/>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69"/>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69"/>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69"/>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69"/>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69"/>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69"/>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69"/>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69"/>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69"/>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69"/>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69"/>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69"/>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69"/>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69"/>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69"/>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69"/>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69"/>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69"/>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69"/>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69"/>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69"/>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69"/>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69"/>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69"/>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69"/>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69"/>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69"/>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69"/>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69"/>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69"/>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69"/>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69"/>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69"/>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69"/>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69"/>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69"/>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69"/>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69"/>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69"/>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69"/>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69"/>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69"/>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69"/>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69"/>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69"/>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69"/>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69"/>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69"/>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69"/>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69"/>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69"/>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69"/>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69"/>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69"/>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69"/>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69"/>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69"/>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69"/>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69"/>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69"/>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69"/>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69"/>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69"/>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69"/>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69"/>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69"/>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69"/>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69"/>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69"/>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69"/>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69"/>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69"/>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69"/>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69"/>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69"/>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69"/>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69"/>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69"/>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69"/>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69"/>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69"/>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69"/>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69"/>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69"/>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69"/>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69"/>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69"/>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69"/>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69"/>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69"/>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69"/>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69"/>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69"/>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69"/>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69"/>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69"/>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69"/>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69"/>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69"/>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69"/>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69"/>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69"/>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69"/>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69"/>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69"/>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69"/>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69"/>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69"/>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69"/>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69"/>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69"/>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69"/>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69"/>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69"/>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69"/>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69"/>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69"/>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69"/>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69"/>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69"/>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69"/>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69"/>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69"/>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69"/>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69"/>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69"/>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69"/>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69"/>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69"/>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69"/>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69"/>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69"/>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69"/>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69"/>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69"/>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69"/>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69"/>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69"/>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69"/>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69"/>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69"/>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69"/>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69"/>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69"/>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69"/>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69"/>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69"/>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69"/>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69"/>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69"/>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69"/>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69"/>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69"/>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69"/>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69"/>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69"/>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69"/>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69"/>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69"/>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69"/>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69"/>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69"/>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69"/>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69"/>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69"/>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69"/>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69"/>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69"/>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69"/>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69"/>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69"/>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69"/>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69"/>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69"/>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69"/>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69"/>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69"/>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69"/>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69"/>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69"/>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69"/>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69"/>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69"/>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69"/>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69"/>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69"/>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69"/>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69"/>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69"/>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69"/>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69"/>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69"/>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69"/>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69"/>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69"/>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69"/>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69"/>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69"/>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69"/>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69"/>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69"/>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69"/>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69"/>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69"/>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69"/>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69"/>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69"/>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69"/>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69"/>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69"/>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69"/>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69"/>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69"/>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69"/>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69"/>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69"/>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69"/>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69"/>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69"/>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69"/>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69"/>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69"/>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69"/>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69"/>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69"/>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69"/>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69"/>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69"/>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69"/>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69"/>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69"/>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69"/>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69"/>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69"/>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69"/>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69"/>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69"/>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69"/>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69"/>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69"/>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69"/>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69"/>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69"/>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69"/>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69"/>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69"/>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69"/>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69"/>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69"/>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69"/>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69"/>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69"/>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69"/>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69"/>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69"/>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69"/>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69"/>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69"/>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69"/>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69"/>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69"/>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69"/>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69"/>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69"/>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69"/>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69"/>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69"/>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69"/>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69"/>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69"/>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69"/>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69"/>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69"/>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69"/>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69"/>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69"/>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69"/>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69"/>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69"/>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69"/>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69"/>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69"/>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69"/>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69"/>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69"/>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69"/>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69"/>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69"/>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69"/>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69"/>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69"/>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69"/>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69"/>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69"/>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69"/>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69"/>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69"/>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69"/>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69"/>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69"/>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69"/>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69"/>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69"/>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69"/>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69"/>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69"/>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69"/>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69"/>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69"/>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69"/>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69"/>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69"/>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69"/>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69"/>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69"/>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69"/>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69"/>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69"/>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69"/>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69"/>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69"/>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69"/>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69"/>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69"/>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69"/>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69"/>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69"/>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69"/>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69"/>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69"/>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69"/>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69"/>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69"/>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69"/>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69"/>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69"/>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69"/>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69"/>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69"/>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69"/>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69"/>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69"/>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69"/>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69"/>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69"/>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69"/>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69"/>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69"/>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69"/>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69"/>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69"/>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69"/>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69"/>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69"/>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69"/>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69"/>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69"/>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69"/>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69"/>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69"/>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69"/>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69"/>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69"/>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69"/>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69"/>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69"/>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69"/>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WEST END NEIGHBORHOOD HOUSE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WEST END NEIGHBORHOOD HOUSE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634955.0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3376965.0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2480824.0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100800.0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6492744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59110.0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41501.0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13626.0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8838.0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6133.0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129208</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56828.0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124597.0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124597</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124597</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0.0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13582.0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13582</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82" t="s">
        <v>102</v>
      </c>
      <c r="D39" s="73"/>
      <c r="E39" s="48">
        <v>122182.0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82" t="s">
        <v>103</v>
      </c>
      <c r="D40" s="73"/>
      <c r="E40" s="48">
        <v>47252.0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82" t="s">
        <v>104</v>
      </c>
      <c r="D41" s="73"/>
      <c r="E41" s="48">
        <v>8400.0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105</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177834</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106</v>
      </c>
      <c r="D44" s="87"/>
      <c r="E44" s="87"/>
      <c r="F44" s="88">
        <f>sum(F16:F43)+F9</f>
        <v>6994793</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WEST END NEIGHBORHOOD HOUSE</v>
      </c>
      <c r="B1" s="2">
        <f>'READ HERE FIRST'!B5</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107</v>
      </c>
      <c r="D2" s="42" t="s">
        <v>108</v>
      </c>
      <c r="E2" s="42" t="s">
        <v>109</v>
      </c>
      <c r="F2" s="42" t="s">
        <v>110</v>
      </c>
      <c r="G2" s="43"/>
      <c r="H2" s="43"/>
      <c r="I2" s="43"/>
      <c r="J2" s="43"/>
      <c r="K2" s="43"/>
      <c r="L2" s="43"/>
      <c r="M2" s="43"/>
      <c r="N2" s="43"/>
      <c r="O2" s="43"/>
      <c r="P2" s="43"/>
      <c r="Q2" s="43"/>
      <c r="R2" s="43"/>
      <c r="S2" s="43"/>
      <c r="T2" s="43"/>
      <c r="U2" s="43"/>
      <c r="V2" s="43"/>
      <c r="W2" s="43"/>
      <c r="X2" s="43"/>
      <c r="Y2" s="43"/>
      <c r="Z2" s="43"/>
    </row>
    <row r="3">
      <c r="A3" s="79">
        <v>1.0</v>
      </c>
      <c r="B3" s="95" t="s">
        <v>111</v>
      </c>
      <c r="C3" s="97">
        <f t="shared" ref="C3:C39" si="1">sum(D3:F3)</f>
        <v>47101</v>
      </c>
      <c r="D3" s="98">
        <v>47101.0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112</v>
      </c>
      <c r="C4" s="97">
        <f t="shared" si="1"/>
        <v>1005322</v>
      </c>
      <c r="D4" s="98">
        <v>1005322.0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113</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114</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115</v>
      </c>
      <c r="C7" s="97">
        <f t="shared" si="1"/>
        <v>97752</v>
      </c>
      <c r="D7" s="98">
        <v>77898.0</v>
      </c>
      <c r="E7" s="98">
        <v>15122.0</v>
      </c>
      <c r="F7" s="98">
        <v>4732.0</v>
      </c>
      <c r="G7" s="43"/>
      <c r="H7" s="43"/>
      <c r="I7" s="43"/>
      <c r="J7" s="43"/>
      <c r="K7" s="43"/>
      <c r="L7" s="43"/>
      <c r="M7" s="43"/>
      <c r="N7" s="43"/>
      <c r="O7" s="43"/>
      <c r="P7" s="43"/>
      <c r="Q7" s="43"/>
      <c r="R7" s="43"/>
      <c r="S7" s="43"/>
      <c r="T7" s="43"/>
      <c r="U7" s="43"/>
      <c r="V7" s="43"/>
      <c r="W7" s="43"/>
      <c r="X7" s="43"/>
      <c r="Y7" s="43"/>
      <c r="Z7" s="43"/>
    </row>
    <row r="8">
      <c r="A8" s="79">
        <v>6.0</v>
      </c>
      <c r="B8" s="95" t="s">
        <v>116</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117</v>
      </c>
      <c r="C9" s="97">
        <f t="shared" si="1"/>
        <v>2857072</v>
      </c>
      <c r="D9" s="98">
        <v>2276771.0</v>
      </c>
      <c r="E9" s="98">
        <v>441985.0</v>
      </c>
      <c r="F9" s="98">
        <v>138316.0</v>
      </c>
      <c r="G9" s="43"/>
      <c r="H9" s="43"/>
      <c r="I9" s="43"/>
      <c r="J9" s="43"/>
      <c r="K9" s="43"/>
      <c r="L9" s="43"/>
      <c r="M9" s="43"/>
      <c r="N9" s="43"/>
      <c r="O9" s="43"/>
      <c r="P9" s="43"/>
      <c r="Q9" s="43"/>
      <c r="R9" s="43"/>
      <c r="S9" s="43"/>
      <c r="T9" s="43"/>
      <c r="U9" s="43"/>
      <c r="V9" s="43"/>
      <c r="W9" s="43"/>
      <c r="X9" s="43"/>
      <c r="Y9" s="43"/>
      <c r="Z9" s="43"/>
    </row>
    <row r="10">
      <c r="A10" s="79">
        <v>8.0</v>
      </c>
      <c r="B10" s="95" t="s">
        <v>118</v>
      </c>
      <c r="C10" s="97">
        <f t="shared" si="1"/>
        <v>125213</v>
      </c>
      <c r="D10" s="98">
        <v>101383.0</v>
      </c>
      <c r="E10" s="98">
        <v>19873.0</v>
      </c>
      <c r="F10" s="98">
        <v>3957.0</v>
      </c>
      <c r="G10" s="43"/>
      <c r="H10" s="43"/>
      <c r="I10" s="43"/>
      <c r="J10" s="43"/>
      <c r="K10" s="43"/>
      <c r="L10" s="43"/>
      <c r="M10" s="43"/>
      <c r="N10" s="43"/>
      <c r="O10" s="43"/>
      <c r="P10" s="43"/>
      <c r="Q10" s="43"/>
      <c r="R10" s="43"/>
      <c r="S10" s="43"/>
      <c r="T10" s="43"/>
      <c r="U10" s="43"/>
      <c r="V10" s="43"/>
      <c r="W10" s="43"/>
      <c r="X10" s="43"/>
      <c r="Y10" s="43"/>
      <c r="Z10" s="43"/>
    </row>
    <row r="11">
      <c r="A11" s="45">
        <v>9.0</v>
      </c>
      <c r="B11" s="46" t="s">
        <v>119</v>
      </c>
      <c r="C11" s="97">
        <f t="shared" si="1"/>
        <v>352136</v>
      </c>
      <c r="D11" s="98">
        <v>285121.0</v>
      </c>
      <c r="E11" s="98">
        <v>55888.0</v>
      </c>
      <c r="F11" s="98">
        <v>11127.0</v>
      </c>
      <c r="G11" s="43"/>
      <c r="H11" s="43"/>
      <c r="I11" s="43"/>
      <c r="J11" s="43"/>
      <c r="K11" s="43"/>
      <c r="L11" s="43"/>
      <c r="M11" s="43"/>
      <c r="N11" s="43"/>
      <c r="O11" s="43"/>
      <c r="P11" s="43"/>
      <c r="Q11" s="43"/>
      <c r="R11" s="43"/>
      <c r="S11" s="43"/>
      <c r="T11" s="43"/>
      <c r="U11" s="43"/>
      <c r="V11" s="43"/>
      <c r="W11" s="43"/>
      <c r="X11" s="43"/>
      <c r="Y11" s="43"/>
      <c r="Z11" s="43"/>
    </row>
    <row r="12">
      <c r="A12" s="45">
        <v>10.0</v>
      </c>
      <c r="B12" s="46" t="s">
        <v>120</v>
      </c>
      <c r="C12" s="97">
        <f t="shared" si="1"/>
        <v>289787</v>
      </c>
      <c r="D12" s="98">
        <v>229845.0</v>
      </c>
      <c r="E12" s="98">
        <v>40716.0</v>
      </c>
      <c r="F12" s="98">
        <v>19226.0</v>
      </c>
      <c r="G12" s="43"/>
      <c r="H12" s="43"/>
      <c r="I12" s="43"/>
      <c r="J12" s="43"/>
      <c r="K12" s="43"/>
      <c r="L12" s="43"/>
      <c r="M12" s="43"/>
      <c r="N12" s="43"/>
      <c r="O12" s="43"/>
      <c r="P12" s="43"/>
      <c r="Q12" s="43"/>
      <c r="R12" s="43"/>
      <c r="S12" s="43"/>
      <c r="T12" s="43"/>
      <c r="U12" s="43"/>
      <c r="V12" s="43"/>
      <c r="W12" s="43"/>
      <c r="X12" s="43"/>
      <c r="Y12" s="43"/>
      <c r="Z12" s="43"/>
    </row>
    <row r="13">
      <c r="A13" s="45">
        <v>11.0</v>
      </c>
      <c r="B13" s="46" t="s">
        <v>121</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122</v>
      </c>
      <c r="B14" s="46" t="s">
        <v>123</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124</v>
      </c>
      <c r="C15" s="97">
        <f t="shared" si="1"/>
        <v>0</v>
      </c>
      <c r="D15" s="98">
        <v>0.0</v>
      </c>
      <c r="E15" s="98">
        <v>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125</v>
      </c>
      <c r="C16" s="97">
        <f t="shared" si="1"/>
        <v>60000</v>
      </c>
      <c r="D16" s="98">
        <v>0.0</v>
      </c>
      <c r="E16" s="98">
        <v>60000.0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126</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127</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128</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129</v>
      </c>
      <c r="C20" s="97">
        <f t="shared" si="1"/>
        <v>317164</v>
      </c>
      <c r="D20" s="98">
        <v>262914.0</v>
      </c>
      <c r="E20" s="98">
        <v>46672.0</v>
      </c>
      <c r="F20" s="98">
        <v>7578.0</v>
      </c>
      <c r="G20" s="43"/>
      <c r="H20" s="43"/>
      <c r="I20" s="43"/>
      <c r="J20" s="43"/>
      <c r="K20" s="43"/>
      <c r="L20" s="43"/>
      <c r="M20" s="43"/>
      <c r="N20" s="43"/>
      <c r="O20" s="43"/>
      <c r="P20" s="43"/>
      <c r="Q20" s="43"/>
      <c r="R20" s="43"/>
      <c r="S20" s="43"/>
      <c r="T20" s="43"/>
      <c r="U20" s="43"/>
      <c r="V20" s="43"/>
      <c r="W20" s="43"/>
      <c r="X20" s="43"/>
      <c r="Y20" s="43"/>
      <c r="Z20" s="43"/>
    </row>
    <row r="21">
      <c r="A21" s="45">
        <v>12.0</v>
      </c>
      <c r="B21" s="46" t="s">
        <v>130</v>
      </c>
      <c r="C21" s="97">
        <f t="shared" si="1"/>
        <v>0</v>
      </c>
      <c r="D21" s="98">
        <v>0.0</v>
      </c>
      <c r="E21" s="98">
        <v>0.0</v>
      </c>
      <c r="F21" s="98">
        <v>0.0</v>
      </c>
      <c r="G21" s="43"/>
      <c r="H21" s="43"/>
      <c r="I21" s="43"/>
      <c r="J21" s="43"/>
      <c r="K21" s="43"/>
      <c r="L21" s="43"/>
      <c r="M21" s="43"/>
      <c r="N21" s="43"/>
      <c r="O21" s="43"/>
      <c r="P21" s="43"/>
      <c r="Q21" s="43"/>
      <c r="R21" s="43"/>
      <c r="S21" s="43"/>
      <c r="T21" s="43"/>
      <c r="U21" s="43"/>
      <c r="V21" s="43"/>
      <c r="W21" s="43"/>
      <c r="X21" s="43"/>
      <c r="Y21" s="43"/>
      <c r="Z21" s="43"/>
    </row>
    <row r="22">
      <c r="A22" s="45">
        <v>13.0</v>
      </c>
      <c r="B22" s="46" t="s">
        <v>131</v>
      </c>
      <c r="C22" s="97">
        <f t="shared" si="1"/>
        <v>0</v>
      </c>
      <c r="D22" s="98">
        <v>0.0</v>
      </c>
      <c r="E22" s="98">
        <v>0.0</v>
      </c>
      <c r="F22" s="98">
        <v>0.0</v>
      </c>
      <c r="G22" s="43"/>
      <c r="H22" s="43"/>
      <c r="I22" s="43"/>
      <c r="J22" s="43"/>
      <c r="K22" s="43"/>
      <c r="L22" s="43"/>
      <c r="M22" s="43"/>
      <c r="N22" s="43"/>
      <c r="O22" s="43"/>
      <c r="P22" s="43"/>
      <c r="Q22" s="43"/>
      <c r="R22" s="43"/>
      <c r="S22" s="43"/>
      <c r="T22" s="43"/>
      <c r="U22" s="43"/>
      <c r="V22" s="43"/>
      <c r="W22" s="43"/>
      <c r="X22" s="43"/>
      <c r="Y22" s="43"/>
      <c r="Z22" s="43"/>
    </row>
    <row r="23">
      <c r="A23" s="45">
        <v>14.0</v>
      </c>
      <c r="B23" s="46" t="s">
        <v>132</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133</v>
      </c>
      <c r="C25" s="97">
        <f t="shared" si="1"/>
        <v>189307</v>
      </c>
      <c r="D25" s="98">
        <v>128142.0</v>
      </c>
      <c r="E25" s="98">
        <v>57971.0</v>
      </c>
      <c r="F25" s="98">
        <v>3194.0</v>
      </c>
      <c r="G25" s="43"/>
      <c r="H25" s="43"/>
      <c r="I25" s="43"/>
      <c r="J25" s="43"/>
      <c r="K25" s="43"/>
      <c r="L25" s="43"/>
      <c r="M25" s="43"/>
      <c r="N25" s="43"/>
      <c r="O25" s="43"/>
      <c r="P25" s="43"/>
      <c r="Q25" s="43"/>
      <c r="R25" s="43"/>
      <c r="S25" s="43"/>
      <c r="T25" s="43"/>
      <c r="U25" s="43"/>
      <c r="V25" s="43"/>
      <c r="W25" s="43"/>
      <c r="X25" s="43"/>
      <c r="Y25" s="43"/>
      <c r="Z25" s="43"/>
    </row>
    <row r="26">
      <c r="A26" s="45">
        <v>17.0</v>
      </c>
      <c r="B26" s="46" t="s">
        <v>134</v>
      </c>
      <c r="C26" s="97">
        <f t="shared" si="1"/>
        <v>39894</v>
      </c>
      <c r="D26" s="98">
        <v>32072.0</v>
      </c>
      <c r="E26" s="98">
        <v>4590.0</v>
      </c>
      <c r="F26" s="98">
        <v>3232.0</v>
      </c>
      <c r="G26" s="43"/>
      <c r="H26" s="43"/>
      <c r="I26" s="43"/>
      <c r="J26" s="43"/>
      <c r="K26" s="43"/>
      <c r="L26" s="43"/>
      <c r="M26" s="43"/>
      <c r="N26" s="43"/>
      <c r="O26" s="43"/>
      <c r="P26" s="43"/>
      <c r="Q26" s="43"/>
      <c r="R26" s="43"/>
      <c r="S26" s="43"/>
      <c r="T26" s="43"/>
      <c r="U26" s="43"/>
      <c r="V26" s="43"/>
      <c r="W26" s="43"/>
      <c r="X26" s="43"/>
      <c r="Y26" s="43"/>
      <c r="Z26" s="43"/>
    </row>
    <row r="27">
      <c r="A27" s="79">
        <v>18.0</v>
      </c>
      <c r="B27" s="95" t="s">
        <v>135</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136</v>
      </c>
      <c r="C28" s="97">
        <f t="shared" si="1"/>
        <v>62615</v>
      </c>
      <c r="D28" s="98">
        <v>43203.0</v>
      </c>
      <c r="E28" s="98">
        <v>11371.0</v>
      </c>
      <c r="F28" s="98">
        <v>8041.0</v>
      </c>
      <c r="G28" s="43"/>
      <c r="H28" s="43"/>
      <c r="I28" s="43"/>
      <c r="J28" s="43"/>
      <c r="K28" s="43"/>
      <c r="L28" s="43"/>
      <c r="M28" s="43"/>
      <c r="N28" s="43"/>
      <c r="O28" s="43"/>
      <c r="P28" s="43"/>
      <c r="Q28" s="43"/>
      <c r="R28" s="43"/>
      <c r="S28" s="43"/>
      <c r="T28" s="43"/>
      <c r="U28" s="43"/>
      <c r="V28" s="43"/>
      <c r="W28" s="43"/>
      <c r="X28" s="43"/>
      <c r="Y28" s="43"/>
      <c r="Z28" s="43"/>
    </row>
    <row r="29">
      <c r="A29" s="45">
        <v>20.0</v>
      </c>
      <c r="B29" s="46" t="s">
        <v>137</v>
      </c>
      <c r="C29" s="97">
        <f t="shared" si="1"/>
        <v>0</v>
      </c>
      <c r="D29" s="98">
        <v>0.0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138</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139</v>
      </c>
      <c r="C31" s="97">
        <f t="shared" si="1"/>
        <v>266854</v>
      </c>
      <c r="D31" s="98">
        <v>228580.0</v>
      </c>
      <c r="E31" s="98">
        <v>29151.0</v>
      </c>
      <c r="F31" s="98">
        <v>9123.0</v>
      </c>
      <c r="G31" s="43"/>
      <c r="H31" s="43"/>
      <c r="I31" s="43"/>
      <c r="J31" s="43"/>
      <c r="K31" s="43"/>
      <c r="L31" s="43"/>
      <c r="M31" s="43"/>
      <c r="N31" s="43"/>
      <c r="O31" s="43"/>
      <c r="P31" s="43"/>
      <c r="Q31" s="43"/>
      <c r="R31" s="43"/>
      <c r="S31" s="43"/>
      <c r="T31" s="43"/>
      <c r="U31" s="43"/>
      <c r="V31" s="43"/>
      <c r="W31" s="43"/>
      <c r="X31" s="43"/>
      <c r="Y31" s="43"/>
      <c r="Z31" s="43"/>
    </row>
    <row r="32">
      <c r="A32" s="45">
        <v>23.0</v>
      </c>
      <c r="B32" s="46" t="s">
        <v>140</v>
      </c>
      <c r="C32" s="97">
        <f t="shared" si="1"/>
        <v>101231</v>
      </c>
      <c r="D32" s="98">
        <v>77625.0</v>
      </c>
      <c r="E32" s="98">
        <v>22007.0</v>
      </c>
      <c r="F32" s="98">
        <v>1599.0</v>
      </c>
      <c r="G32" s="43"/>
      <c r="H32" s="43"/>
      <c r="I32" s="43"/>
      <c r="J32" s="43"/>
      <c r="K32" s="43"/>
      <c r="L32" s="43"/>
      <c r="M32" s="43"/>
      <c r="N32" s="43"/>
      <c r="O32" s="43"/>
      <c r="P32" s="43"/>
      <c r="Q32" s="43"/>
      <c r="R32" s="43"/>
      <c r="S32" s="43"/>
      <c r="T32" s="43"/>
      <c r="U32" s="43"/>
      <c r="V32" s="43"/>
      <c r="W32" s="43"/>
      <c r="X32" s="43"/>
      <c r="Y32" s="43"/>
      <c r="Z32" s="43"/>
    </row>
    <row r="33">
      <c r="A33" s="45">
        <v>24.0</v>
      </c>
      <c r="B33" s="46" t="s">
        <v>141</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122</v>
      </c>
      <c r="B34" s="46" t="s">
        <v>142</v>
      </c>
      <c r="C34" s="97">
        <f t="shared" si="1"/>
        <v>377946</v>
      </c>
      <c r="D34" s="98">
        <v>375275.0</v>
      </c>
      <c r="E34" s="98">
        <v>0.0</v>
      </c>
      <c r="F34" s="98">
        <v>2671.0</v>
      </c>
      <c r="G34" s="43"/>
      <c r="H34" s="43"/>
      <c r="I34" s="43"/>
      <c r="J34" s="43"/>
      <c r="K34" s="43"/>
      <c r="L34" s="43"/>
      <c r="M34" s="43"/>
      <c r="N34" s="43"/>
      <c r="O34" s="43"/>
      <c r="P34" s="43"/>
      <c r="Q34" s="43"/>
      <c r="R34" s="43"/>
      <c r="S34" s="43"/>
      <c r="T34" s="43"/>
      <c r="U34" s="43"/>
      <c r="V34" s="43"/>
      <c r="W34" s="43"/>
      <c r="X34" s="43"/>
      <c r="Y34" s="43"/>
      <c r="Z34" s="43"/>
    </row>
    <row r="35">
      <c r="A35" s="45" t="s">
        <v>48</v>
      </c>
      <c r="B35" s="101" t="s">
        <v>143</v>
      </c>
      <c r="C35" s="97">
        <f t="shared" si="1"/>
        <v>261478</v>
      </c>
      <c r="D35" s="98">
        <v>244728.0</v>
      </c>
      <c r="E35" s="98">
        <v>10214.0</v>
      </c>
      <c r="F35" s="98">
        <v>6536.0</v>
      </c>
      <c r="G35" s="43"/>
      <c r="H35" s="43"/>
      <c r="I35" s="43"/>
      <c r="J35" s="43"/>
      <c r="K35" s="43"/>
      <c r="L35" s="43"/>
      <c r="M35" s="43"/>
      <c r="N35" s="43"/>
      <c r="O35" s="43"/>
      <c r="P35" s="43"/>
      <c r="Q35" s="43"/>
      <c r="R35" s="43"/>
      <c r="S35" s="43"/>
      <c r="T35" s="43"/>
      <c r="U35" s="43"/>
      <c r="V35" s="43"/>
      <c r="W35" s="43"/>
      <c r="X35" s="43"/>
      <c r="Y35" s="43"/>
      <c r="Z35" s="43"/>
    </row>
    <row r="36">
      <c r="A36" s="45" t="s">
        <v>50</v>
      </c>
      <c r="B36" s="101" t="s">
        <v>144</v>
      </c>
      <c r="C36" s="97">
        <f t="shared" si="1"/>
        <v>85795</v>
      </c>
      <c r="D36" s="98">
        <v>79124.0</v>
      </c>
      <c r="E36" s="98">
        <v>6671.0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101" t="s">
        <v>145</v>
      </c>
      <c r="C37" s="97">
        <f t="shared" si="1"/>
        <v>74952</v>
      </c>
      <c r="D37" s="98">
        <v>55730.0</v>
      </c>
      <c r="E37" s="98">
        <v>6448.0</v>
      </c>
      <c r="F37" s="98">
        <v>12774.0</v>
      </c>
      <c r="G37" s="43"/>
      <c r="H37" s="43"/>
      <c r="I37" s="43"/>
      <c r="J37" s="43"/>
      <c r="K37" s="43"/>
      <c r="L37" s="43"/>
      <c r="M37" s="43"/>
      <c r="N37" s="43"/>
      <c r="O37" s="43"/>
      <c r="P37" s="43"/>
      <c r="Q37" s="43"/>
      <c r="R37" s="43"/>
      <c r="S37" s="43"/>
      <c r="T37" s="43"/>
      <c r="U37" s="43"/>
      <c r="V37" s="43"/>
      <c r="W37" s="43"/>
      <c r="X37" s="43"/>
      <c r="Y37" s="43"/>
      <c r="Z37" s="43"/>
    </row>
    <row r="38">
      <c r="A38" s="45" t="s">
        <v>54</v>
      </c>
      <c r="B38" s="46" t="s">
        <v>146</v>
      </c>
      <c r="C38" s="97">
        <f t="shared" si="1"/>
        <v>81236</v>
      </c>
      <c r="D38" s="98">
        <v>59673.0</v>
      </c>
      <c r="E38" s="98">
        <v>18784.0</v>
      </c>
      <c r="F38" s="98">
        <v>2779.0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147</v>
      </c>
      <c r="C40" s="102">
        <f t="shared" ref="C40:F40" si="2">sum(C3:C39)</f>
        <v>6692855</v>
      </c>
      <c r="D40" s="102">
        <f t="shared" si="2"/>
        <v>5610507</v>
      </c>
      <c r="E40" s="102">
        <f t="shared" si="2"/>
        <v>847463</v>
      </c>
      <c r="F40" s="102">
        <f t="shared" si="2"/>
        <v>234885</v>
      </c>
      <c r="G40" s="43"/>
      <c r="H40" s="43"/>
      <c r="I40" s="43"/>
      <c r="J40" s="43"/>
      <c r="K40" s="43"/>
      <c r="L40" s="43"/>
      <c r="M40" s="43"/>
      <c r="N40" s="43"/>
      <c r="O40" s="43"/>
      <c r="P40" s="43"/>
      <c r="Q40" s="43"/>
      <c r="R40" s="43"/>
      <c r="S40" s="43"/>
      <c r="T40" s="43"/>
      <c r="U40" s="43"/>
      <c r="V40" s="43"/>
      <c r="W40" s="43"/>
      <c r="X40" s="43"/>
      <c r="Y40" s="43"/>
      <c r="Z40" s="43"/>
    </row>
    <row r="41">
      <c r="A41" s="90"/>
      <c r="B41" s="91"/>
      <c r="C41" s="92"/>
      <c r="D41" s="103"/>
      <c r="E41" s="104"/>
      <c r="F41" s="104"/>
      <c r="G41" s="43"/>
      <c r="H41" s="43"/>
      <c r="I41" s="43"/>
      <c r="J41" s="43"/>
      <c r="K41" s="43"/>
      <c r="L41" s="43"/>
      <c r="M41" s="43"/>
      <c r="N41" s="43"/>
      <c r="O41" s="43"/>
      <c r="P41" s="43"/>
      <c r="Q41" s="43"/>
      <c r="R41" s="43"/>
      <c r="S41" s="43"/>
      <c r="T41" s="43"/>
      <c r="U41" s="43"/>
      <c r="V41" s="43"/>
      <c r="W41" s="43"/>
      <c r="X41" s="43"/>
      <c r="Y41" s="43"/>
      <c r="Z41" s="43"/>
    </row>
    <row r="42">
      <c r="A42" s="90"/>
      <c r="B42" s="91"/>
      <c r="C42" s="92"/>
      <c r="D42" s="104"/>
      <c r="E42" s="105"/>
      <c r="F42" s="104"/>
      <c r="G42" s="43"/>
      <c r="H42" s="43"/>
      <c r="I42" s="43"/>
      <c r="J42" s="43"/>
      <c r="K42" s="43"/>
      <c r="L42" s="43"/>
      <c r="M42" s="43"/>
      <c r="N42" s="43"/>
      <c r="O42" s="43"/>
      <c r="P42" s="43"/>
      <c r="Q42" s="43"/>
      <c r="R42" s="43"/>
      <c r="S42" s="43"/>
      <c r="T42" s="43"/>
      <c r="U42" s="43"/>
      <c r="V42" s="43"/>
      <c r="W42" s="43"/>
      <c r="X42" s="43"/>
      <c r="Y42" s="43"/>
      <c r="Z42" s="43"/>
    </row>
    <row r="43">
      <c r="A43" s="90"/>
      <c r="B43" s="91"/>
      <c r="C43" s="92"/>
      <c r="D43" s="104"/>
      <c r="E43" s="104"/>
      <c r="F43" s="104"/>
      <c r="G43" s="43"/>
      <c r="H43" s="43"/>
      <c r="I43" s="43"/>
      <c r="J43" s="43"/>
      <c r="K43" s="43"/>
      <c r="L43" s="43"/>
      <c r="M43" s="43"/>
      <c r="N43" s="43"/>
      <c r="O43" s="43"/>
      <c r="P43" s="43"/>
      <c r="Q43" s="43"/>
      <c r="R43" s="43"/>
      <c r="S43" s="43"/>
      <c r="T43" s="43"/>
      <c r="U43" s="43"/>
      <c r="V43" s="43"/>
      <c r="W43" s="43"/>
      <c r="X43" s="43"/>
      <c r="Y43" s="43"/>
      <c r="Z43" s="43"/>
    </row>
    <row r="44">
      <c r="A44" s="90"/>
      <c r="B44" s="91"/>
      <c r="C44" s="92"/>
      <c r="D44" s="104"/>
      <c r="E44" s="104"/>
      <c r="F44" s="104"/>
      <c r="G44" s="43"/>
      <c r="H44" s="43"/>
      <c r="I44" s="43"/>
      <c r="J44" s="43"/>
      <c r="K44" s="43"/>
      <c r="L44" s="43"/>
      <c r="M44" s="43"/>
      <c r="N44" s="43"/>
      <c r="O44" s="43"/>
      <c r="P44" s="43"/>
      <c r="Q44" s="43"/>
      <c r="R44" s="43"/>
      <c r="S44" s="43"/>
      <c r="T44" s="43"/>
      <c r="U44" s="43"/>
      <c r="V44" s="43"/>
      <c r="W44" s="43"/>
      <c r="X44" s="43"/>
      <c r="Y44" s="43"/>
      <c r="Z44" s="43"/>
    </row>
    <row r="45">
      <c r="A45" s="90"/>
      <c r="B45" s="91"/>
      <c r="C45" s="92"/>
      <c r="D45" s="104"/>
      <c r="E45" s="104"/>
      <c r="F45" s="104"/>
      <c r="G45" s="43"/>
      <c r="H45" s="43"/>
      <c r="I45" s="43"/>
      <c r="J45" s="43"/>
      <c r="K45" s="43"/>
      <c r="L45" s="43"/>
      <c r="M45" s="43"/>
      <c r="N45" s="43"/>
      <c r="O45" s="43"/>
      <c r="P45" s="43"/>
      <c r="Q45" s="43"/>
      <c r="R45" s="43"/>
      <c r="S45" s="43"/>
      <c r="T45" s="43"/>
      <c r="U45" s="43"/>
      <c r="V45" s="43"/>
      <c r="W45" s="43"/>
      <c r="X45" s="43"/>
      <c r="Y45" s="43"/>
      <c r="Z45" s="43"/>
    </row>
    <row r="46">
      <c r="A46" s="90"/>
      <c r="B46" s="91"/>
      <c r="C46" s="92"/>
      <c r="D46" s="104"/>
      <c r="E46" s="104"/>
      <c r="F46" s="104"/>
      <c r="G46" s="43"/>
      <c r="H46" s="43"/>
      <c r="I46" s="43"/>
      <c r="J46" s="43"/>
      <c r="K46" s="43"/>
      <c r="L46" s="43"/>
      <c r="M46" s="43"/>
      <c r="N46" s="43"/>
      <c r="O46" s="43"/>
      <c r="P46" s="43"/>
      <c r="Q46" s="43"/>
      <c r="R46" s="43"/>
      <c r="S46" s="43"/>
      <c r="T46" s="43"/>
      <c r="U46" s="43"/>
      <c r="V46" s="43"/>
      <c r="W46" s="43"/>
      <c r="X46" s="43"/>
      <c r="Y46" s="43"/>
      <c r="Z46" s="43"/>
    </row>
    <row r="47">
      <c r="A47" s="90"/>
      <c r="B47" s="91"/>
      <c r="C47" s="92"/>
      <c r="D47" s="104"/>
      <c r="E47" s="104"/>
      <c r="F47" s="104"/>
      <c r="G47" s="43"/>
      <c r="H47" s="43"/>
      <c r="I47" s="43"/>
      <c r="J47" s="43"/>
      <c r="K47" s="43"/>
      <c r="L47" s="43"/>
      <c r="M47" s="43"/>
      <c r="N47" s="43"/>
      <c r="O47" s="43"/>
      <c r="P47" s="43"/>
      <c r="Q47" s="43"/>
      <c r="R47" s="43"/>
      <c r="S47" s="43"/>
      <c r="T47" s="43"/>
      <c r="U47" s="43"/>
      <c r="V47" s="43"/>
      <c r="W47" s="43"/>
      <c r="X47" s="43"/>
      <c r="Y47" s="43"/>
      <c r="Z47" s="43"/>
    </row>
    <row r="48">
      <c r="A48" s="90"/>
      <c r="B48" s="91"/>
      <c r="C48" s="92"/>
      <c r="D48" s="104"/>
      <c r="E48" s="104"/>
      <c r="F48" s="104"/>
      <c r="G48" s="43"/>
      <c r="H48" s="43"/>
      <c r="I48" s="43"/>
      <c r="J48" s="43"/>
      <c r="K48" s="43"/>
      <c r="L48" s="43"/>
      <c r="M48" s="43"/>
      <c r="N48" s="43"/>
      <c r="O48" s="43"/>
      <c r="P48" s="43"/>
      <c r="Q48" s="43"/>
      <c r="R48" s="43"/>
      <c r="S48" s="43"/>
      <c r="T48" s="43"/>
      <c r="U48" s="43"/>
      <c r="V48" s="43"/>
      <c r="W48" s="43"/>
      <c r="X48" s="43"/>
      <c r="Y48" s="43"/>
      <c r="Z48" s="43"/>
    </row>
    <row r="49">
      <c r="A49" s="90"/>
      <c r="B49" s="91"/>
      <c r="C49" s="92"/>
      <c r="D49" s="104"/>
      <c r="E49" s="104"/>
      <c r="F49" s="104"/>
      <c r="G49" s="43"/>
      <c r="H49" s="43"/>
      <c r="I49" s="43"/>
      <c r="J49" s="43"/>
      <c r="K49" s="43"/>
      <c r="L49" s="43"/>
      <c r="M49" s="43"/>
      <c r="N49" s="43"/>
      <c r="O49" s="43"/>
      <c r="P49" s="43"/>
      <c r="Q49" s="43"/>
      <c r="R49" s="43"/>
      <c r="S49" s="43"/>
      <c r="T49" s="43"/>
      <c r="U49" s="43"/>
      <c r="V49" s="43"/>
      <c r="W49" s="43"/>
      <c r="X49" s="43"/>
      <c r="Y49" s="43"/>
      <c r="Z49" s="43"/>
    </row>
    <row r="50">
      <c r="A50" s="90"/>
      <c r="B50" s="91"/>
      <c r="C50" s="92"/>
      <c r="D50" s="104"/>
      <c r="E50" s="104"/>
      <c r="F50" s="104"/>
      <c r="G50" s="43"/>
      <c r="H50" s="43"/>
      <c r="I50" s="43"/>
      <c r="J50" s="43"/>
      <c r="K50" s="43"/>
      <c r="L50" s="43"/>
      <c r="M50" s="43"/>
      <c r="N50" s="43"/>
      <c r="O50" s="43"/>
      <c r="P50" s="43"/>
      <c r="Q50" s="43"/>
      <c r="R50" s="43"/>
      <c r="S50" s="43"/>
      <c r="T50" s="43"/>
      <c r="U50" s="43"/>
      <c r="V50" s="43"/>
      <c r="W50" s="43"/>
      <c r="X50" s="43"/>
      <c r="Y50" s="43"/>
      <c r="Z50" s="43"/>
    </row>
    <row r="51">
      <c r="A51" s="90"/>
      <c r="B51" s="91"/>
      <c r="C51" s="92"/>
      <c r="D51" s="104"/>
      <c r="E51" s="104"/>
      <c r="F51" s="104"/>
      <c r="G51" s="43"/>
      <c r="H51" s="43"/>
      <c r="I51" s="43"/>
      <c r="J51" s="43"/>
      <c r="K51" s="43"/>
      <c r="L51" s="43"/>
      <c r="M51" s="43"/>
      <c r="N51" s="43"/>
      <c r="O51" s="43"/>
      <c r="P51" s="43"/>
      <c r="Q51" s="43"/>
      <c r="R51" s="43"/>
      <c r="S51" s="43"/>
      <c r="T51" s="43"/>
      <c r="U51" s="43"/>
      <c r="V51" s="43"/>
      <c r="W51" s="43"/>
      <c r="X51" s="43"/>
      <c r="Y51" s="43"/>
      <c r="Z51" s="43"/>
    </row>
    <row r="52">
      <c r="A52" s="90"/>
      <c r="B52" s="91"/>
      <c r="C52" s="92"/>
      <c r="D52" s="104"/>
      <c r="E52" s="104"/>
      <c r="F52" s="104"/>
      <c r="G52" s="43"/>
      <c r="H52" s="43"/>
      <c r="I52" s="43"/>
      <c r="J52" s="43"/>
      <c r="K52" s="43"/>
      <c r="L52" s="43"/>
      <c r="M52" s="43"/>
      <c r="N52" s="43"/>
      <c r="O52" s="43"/>
      <c r="P52" s="43"/>
      <c r="Q52" s="43"/>
      <c r="R52" s="43"/>
      <c r="S52" s="43"/>
      <c r="T52" s="43"/>
      <c r="U52" s="43"/>
      <c r="V52" s="43"/>
      <c r="W52" s="43"/>
      <c r="X52" s="43"/>
      <c r="Y52" s="43"/>
      <c r="Z52" s="43"/>
    </row>
    <row r="53">
      <c r="A53" s="90"/>
      <c r="B53" s="91"/>
      <c r="C53" s="92"/>
      <c r="D53" s="104"/>
      <c r="E53" s="104"/>
      <c r="F53" s="104"/>
      <c r="G53" s="43"/>
      <c r="H53" s="43"/>
      <c r="I53" s="43"/>
      <c r="J53" s="43"/>
      <c r="K53" s="43"/>
      <c r="L53" s="43"/>
      <c r="M53" s="43"/>
      <c r="N53" s="43"/>
      <c r="O53" s="43"/>
      <c r="P53" s="43"/>
      <c r="Q53" s="43"/>
      <c r="R53" s="43"/>
      <c r="S53" s="43"/>
      <c r="T53" s="43"/>
      <c r="U53" s="43"/>
      <c r="V53" s="43"/>
      <c r="W53" s="43"/>
      <c r="X53" s="43"/>
      <c r="Y53" s="43"/>
      <c r="Z53" s="43"/>
    </row>
    <row r="54">
      <c r="A54" s="90"/>
      <c r="B54" s="91"/>
      <c r="C54" s="92"/>
      <c r="D54" s="104"/>
      <c r="E54" s="104"/>
      <c r="F54" s="104"/>
      <c r="G54" s="43"/>
      <c r="H54" s="43"/>
      <c r="I54" s="43"/>
      <c r="J54" s="43"/>
      <c r="K54" s="43"/>
      <c r="L54" s="43"/>
      <c r="M54" s="43"/>
      <c r="N54" s="43"/>
      <c r="O54" s="43"/>
      <c r="P54" s="43"/>
      <c r="Q54" s="43"/>
      <c r="R54" s="43"/>
      <c r="S54" s="43"/>
      <c r="T54" s="43"/>
      <c r="U54" s="43"/>
      <c r="V54" s="43"/>
      <c r="W54" s="43"/>
      <c r="X54" s="43"/>
      <c r="Y54" s="43"/>
      <c r="Z54" s="43"/>
    </row>
    <row r="55">
      <c r="A55" s="90"/>
      <c r="B55" s="91"/>
      <c r="C55" s="92"/>
      <c r="D55" s="104"/>
      <c r="E55" s="104"/>
      <c r="F55" s="104"/>
      <c r="G55" s="43"/>
      <c r="H55" s="43"/>
      <c r="I55" s="43"/>
      <c r="J55" s="43"/>
      <c r="K55" s="43"/>
      <c r="L55" s="43"/>
      <c r="M55" s="43"/>
      <c r="N55" s="43"/>
      <c r="O55" s="43"/>
      <c r="P55" s="43"/>
      <c r="Q55" s="43"/>
      <c r="R55" s="43"/>
      <c r="S55" s="43"/>
      <c r="T55" s="43"/>
      <c r="U55" s="43"/>
      <c r="V55" s="43"/>
      <c r="W55" s="43"/>
      <c r="X55" s="43"/>
      <c r="Y55" s="43"/>
      <c r="Z55" s="43"/>
    </row>
    <row r="56">
      <c r="A56" s="90"/>
      <c r="B56" s="91"/>
      <c r="C56" s="92"/>
      <c r="D56" s="104"/>
      <c r="E56" s="104"/>
      <c r="F56" s="104"/>
      <c r="G56" s="43"/>
      <c r="H56" s="43"/>
      <c r="I56" s="43"/>
      <c r="J56" s="43"/>
      <c r="K56" s="43"/>
      <c r="L56" s="43"/>
      <c r="M56" s="43"/>
      <c r="N56" s="43"/>
      <c r="O56" s="43"/>
      <c r="P56" s="43"/>
      <c r="Q56" s="43"/>
      <c r="R56" s="43"/>
      <c r="S56" s="43"/>
      <c r="T56" s="43"/>
      <c r="U56" s="43"/>
      <c r="V56" s="43"/>
      <c r="W56" s="43"/>
      <c r="X56" s="43"/>
      <c r="Y56" s="43"/>
      <c r="Z56" s="43"/>
    </row>
    <row r="57">
      <c r="A57" s="90"/>
      <c r="B57" s="91"/>
      <c r="C57" s="92"/>
      <c r="D57" s="104"/>
      <c r="E57" s="104"/>
      <c r="F57" s="104"/>
      <c r="G57" s="43"/>
      <c r="H57" s="43"/>
      <c r="I57" s="43"/>
      <c r="J57" s="43"/>
      <c r="K57" s="43"/>
      <c r="L57" s="43"/>
      <c r="M57" s="43"/>
      <c r="N57" s="43"/>
      <c r="O57" s="43"/>
      <c r="P57" s="43"/>
      <c r="Q57" s="43"/>
      <c r="R57" s="43"/>
      <c r="S57" s="43"/>
      <c r="T57" s="43"/>
      <c r="U57" s="43"/>
      <c r="V57" s="43"/>
      <c r="W57" s="43"/>
      <c r="X57" s="43"/>
      <c r="Y57" s="43"/>
      <c r="Z57" s="43"/>
    </row>
    <row r="58">
      <c r="A58" s="90"/>
      <c r="B58" s="91"/>
      <c r="C58" s="92"/>
      <c r="D58" s="104"/>
      <c r="E58" s="104"/>
      <c r="F58" s="104"/>
      <c r="G58" s="43"/>
      <c r="H58" s="43"/>
      <c r="I58" s="43"/>
      <c r="J58" s="43"/>
      <c r="K58" s="43"/>
      <c r="L58" s="43"/>
      <c r="M58" s="43"/>
      <c r="N58" s="43"/>
      <c r="O58" s="43"/>
      <c r="P58" s="43"/>
      <c r="Q58" s="43"/>
      <c r="R58" s="43"/>
      <c r="S58" s="43"/>
      <c r="T58" s="43"/>
      <c r="U58" s="43"/>
      <c r="V58" s="43"/>
      <c r="W58" s="43"/>
      <c r="X58" s="43"/>
      <c r="Y58" s="43"/>
      <c r="Z58" s="43"/>
    </row>
    <row r="59">
      <c r="A59" s="90"/>
      <c r="B59" s="91"/>
      <c r="C59" s="92"/>
      <c r="D59" s="104"/>
      <c r="E59" s="104"/>
      <c r="F59" s="104"/>
      <c r="G59" s="43"/>
      <c r="H59" s="43"/>
      <c r="I59" s="43"/>
      <c r="J59" s="43"/>
      <c r="K59" s="43"/>
      <c r="L59" s="43"/>
      <c r="M59" s="43"/>
      <c r="N59" s="43"/>
      <c r="O59" s="43"/>
      <c r="P59" s="43"/>
      <c r="Q59" s="43"/>
      <c r="R59" s="43"/>
      <c r="S59" s="43"/>
      <c r="T59" s="43"/>
      <c r="U59" s="43"/>
      <c r="V59" s="43"/>
      <c r="W59" s="43"/>
      <c r="X59" s="43"/>
      <c r="Y59" s="43"/>
      <c r="Z59" s="43"/>
    </row>
    <row r="60">
      <c r="A60" s="90"/>
      <c r="B60" s="91"/>
      <c r="C60" s="92"/>
      <c r="D60" s="104"/>
      <c r="E60" s="104"/>
      <c r="F60" s="104"/>
      <c r="G60" s="43"/>
      <c r="H60" s="43"/>
      <c r="I60" s="43"/>
      <c r="J60" s="43"/>
      <c r="K60" s="43"/>
      <c r="L60" s="43"/>
      <c r="M60" s="43"/>
      <c r="N60" s="43"/>
      <c r="O60" s="43"/>
      <c r="P60" s="43"/>
      <c r="Q60" s="43"/>
      <c r="R60" s="43"/>
      <c r="S60" s="43"/>
      <c r="T60" s="43"/>
      <c r="U60" s="43"/>
      <c r="V60" s="43"/>
      <c r="W60" s="43"/>
      <c r="X60" s="43"/>
      <c r="Y60" s="43"/>
      <c r="Z60" s="43"/>
    </row>
    <row r="61">
      <c r="A61" s="90"/>
      <c r="B61" s="91"/>
      <c r="C61" s="92"/>
      <c r="D61" s="104"/>
      <c r="E61" s="104"/>
      <c r="F61" s="104"/>
      <c r="G61" s="43"/>
      <c r="H61" s="43"/>
      <c r="I61" s="43"/>
      <c r="J61" s="43"/>
      <c r="K61" s="43"/>
      <c r="L61" s="43"/>
      <c r="M61" s="43"/>
      <c r="N61" s="43"/>
      <c r="O61" s="43"/>
      <c r="P61" s="43"/>
      <c r="Q61" s="43"/>
      <c r="R61" s="43"/>
      <c r="S61" s="43"/>
      <c r="T61" s="43"/>
      <c r="U61" s="43"/>
      <c r="V61" s="43"/>
      <c r="W61" s="43"/>
      <c r="X61" s="43"/>
      <c r="Y61" s="43"/>
      <c r="Z61" s="43"/>
    </row>
    <row r="62">
      <c r="A62" s="90"/>
      <c r="B62" s="91"/>
      <c r="C62" s="92"/>
      <c r="D62" s="104"/>
      <c r="E62" s="104"/>
      <c r="F62" s="104"/>
      <c r="G62" s="43"/>
      <c r="H62" s="43"/>
      <c r="I62" s="43"/>
      <c r="J62" s="43"/>
      <c r="K62" s="43"/>
      <c r="L62" s="43"/>
      <c r="M62" s="43"/>
      <c r="N62" s="43"/>
      <c r="O62" s="43"/>
      <c r="P62" s="43"/>
      <c r="Q62" s="43"/>
      <c r="R62" s="43"/>
      <c r="S62" s="43"/>
      <c r="T62" s="43"/>
      <c r="U62" s="43"/>
      <c r="V62" s="43"/>
      <c r="W62" s="43"/>
      <c r="X62" s="43"/>
      <c r="Y62" s="43"/>
      <c r="Z62" s="43"/>
    </row>
    <row r="63">
      <c r="A63" s="90"/>
      <c r="B63" s="91"/>
      <c r="C63" s="92"/>
      <c r="D63" s="104"/>
      <c r="E63" s="104"/>
      <c r="F63" s="104"/>
      <c r="G63" s="43"/>
      <c r="H63" s="43"/>
      <c r="I63" s="43"/>
      <c r="J63" s="43"/>
      <c r="K63" s="43"/>
      <c r="L63" s="43"/>
      <c r="M63" s="43"/>
      <c r="N63" s="43"/>
      <c r="O63" s="43"/>
      <c r="P63" s="43"/>
      <c r="Q63" s="43"/>
      <c r="R63" s="43"/>
      <c r="S63" s="43"/>
      <c r="T63" s="43"/>
      <c r="U63" s="43"/>
      <c r="V63" s="43"/>
      <c r="W63" s="43"/>
      <c r="X63" s="43"/>
      <c r="Y63" s="43"/>
      <c r="Z63" s="43"/>
    </row>
    <row r="64">
      <c r="A64" s="90"/>
      <c r="B64" s="91"/>
      <c r="C64" s="92"/>
      <c r="D64" s="104"/>
      <c r="E64" s="104"/>
      <c r="F64" s="104"/>
      <c r="G64" s="43"/>
      <c r="H64" s="43"/>
      <c r="I64" s="43"/>
      <c r="J64" s="43"/>
      <c r="K64" s="43"/>
      <c r="L64" s="43"/>
      <c r="M64" s="43"/>
      <c r="N64" s="43"/>
      <c r="O64" s="43"/>
      <c r="P64" s="43"/>
      <c r="Q64" s="43"/>
      <c r="R64" s="43"/>
      <c r="S64" s="43"/>
      <c r="T64" s="43"/>
      <c r="U64" s="43"/>
      <c r="V64" s="43"/>
      <c r="W64" s="43"/>
      <c r="X64" s="43"/>
      <c r="Y64" s="43"/>
      <c r="Z64" s="43"/>
    </row>
    <row r="65">
      <c r="A65" s="90"/>
      <c r="B65" s="91"/>
      <c r="C65" s="92"/>
      <c r="D65" s="104"/>
      <c r="E65" s="104"/>
      <c r="F65" s="104"/>
      <c r="G65" s="43"/>
      <c r="H65" s="43"/>
      <c r="I65" s="43"/>
      <c r="J65" s="43"/>
      <c r="K65" s="43"/>
      <c r="L65" s="43"/>
      <c r="M65" s="43"/>
      <c r="N65" s="43"/>
      <c r="O65" s="43"/>
      <c r="P65" s="43"/>
      <c r="Q65" s="43"/>
      <c r="R65" s="43"/>
      <c r="S65" s="43"/>
      <c r="T65" s="43"/>
      <c r="U65" s="43"/>
      <c r="V65" s="43"/>
      <c r="W65" s="43"/>
      <c r="X65" s="43"/>
      <c r="Y65" s="43"/>
      <c r="Z65" s="43"/>
    </row>
    <row r="66">
      <c r="A66" s="90"/>
      <c r="B66" s="91"/>
      <c r="C66" s="92"/>
      <c r="D66" s="104"/>
      <c r="E66" s="104"/>
      <c r="F66" s="104"/>
      <c r="G66" s="43"/>
      <c r="H66" s="43"/>
      <c r="I66" s="43"/>
      <c r="J66" s="43"/>
      <c r="K66" s="43"/>
      <c r="L66" s="43"/>
      <c r="M66" s="43"/>
      <c r="N66" s="43"/>
      <c r="O66" s="43"/>
      <c r="P66" s="43"/>
      <c r="Q66" s="43"/>
      <c r="R66" s="43"/>
      <c r="S66" s="43"/>
      <c r="T66" s="43"/>
      <c r="U66" s="43"/>
      <c r="V66" s="43"/>
      <c r="W66" s="43"/>
      <c r="X66" s="43"/>
      <c r="Y66" s="43"/>
      <c r="Z66" s="43"/>
    </row>
    <row r="67">
      <c r="A67" s="90"/>
      <c r="B67" s="91"/>
      <c r="C67" s="92"/>
      <c r="D67" s="104"/>
      <c r="E67" s="104"/>
      <c r="F67" s="104"/>
      <c r="G67" s="43"/>
      <c r="H67" s="43"/>
      <c r="I67" s="43"/>
      <c r="J67" s="43"/>
      <c r="K67" s="43"/>
      <c r="L67" s="43"/>
      <c r="M67" s="43"/>
      <c r="N67" s="43"/>
      <c r="O67" s="43"/>
      <c r="P67" s="43"/>
      <c r="Q67" s="43"/>
      <c r="R67" s="43"/>
      <c r="S67" s="43"/>
      <c r="T67" s="43"/>
      <c r="U67" s="43"/>
      <c r="V67" s="43"/>
      <c r="W67" s="43"/>
      <c r="X67" s="43"/>
      <c r="Y67" s="43"/>
      <c r="Z67" s="43"/>
    </row>
    <row r="68">
      <c r="A68" s="90"/>
      <c r="B68" s="91"/>
      <c r="C68" s="92"/>
      <c r="D68" s="104"/>
      <c r="E68" s="104"/>
      <c r="F68" s="104"/>
      <c r="G68" s="43"/>
      <c r="H68" s="43"/>
      <c r="I68" s="43"/>
      <c r="J68" s="43"/>
      <c r="K68" s="43"/>
      <c r="L68" s="43"/>
      <c r="M68" s="43"/>
      <c r="N68" s="43"/>
      <c r="O68" s="43"/>
      <c r="P68" s="43"/>
      <c r="Q68" s="43"/>
      <c r="R68" s="43"/>
      <c r="S68" s="43"/>
      <c r="T68" s="43"/>
      <c r="U68" s="43"/>
      <c r="V68" s="43"/>
      <c r="W68" s="43"/>
      <c r="X68" s="43"/>
      <c r="Y68" s="43"/>
      <c r="Z68" s="43"/>
    </row>
    <row r="69">
      <c r="A69" s="90"/>
      <c r="B69" s="91"/>
      <c r="C69" s="92"/>
      <c r="D69" s="104"/>
      <c r="E69" s="104"/>
      <c r="F69" s="104"/>
      <c r="G69" s="43"/>
      <c r="H69" s="43"/>
      <c r="I69" s="43"/>
      <c r="J69" s="43"/>
      <c r="K69" s="43"/>
      <c r="L69" s="43"/>
      <c r="M69" s="43"/>
      <c r="N69" s="43"/>
      <c r="O69" s="43"/>
      <c r="P69" s="43"/>
      <c r="Q69" s="43"/>
      <c r="R69" s="43"/>
      <c r="S69" s="43"/>
      <c r="T69" s="43"/>
      <c r="U69" s="43"/>
      <c r="V69" s="43"/>
      <c r="W69" s="43"/>
      <c r="X69" s="43"/>
      <c r="Y69" s="43"/>
      <c r="Z69" s="43"/>
    </row>
    <row r="70">
      <c r="A70" s="90"/>
      <c r="B70" s="91"/>
      <c r="C70" s="92"/>
      <c r="D70" s="104"/>
      <c r="E70" s="104"/>
      <c r="F70" s="104"/>
      <c r="G70" s="43"/>
      <c r="H70" s="43"/>
      <c r="I70" s="43"/>
      <c r="J70" s="43"/>
      <c r="K70" s="43"/>
      <c r="L70" s="43"/>
      <c r="M70" s="43"/>
      <c r="N70" s="43"/>
      <c r="O70" s="43"/>
      <c r="P70" s="43"/>
      <c r="Q70" s="43"/>
      <c r="R70" s="43"/>
      <c r="S70" s="43"/>
      <c r="T70" s="43"/>
      <c r="U70" s="43"/>
      <c r="V70" s="43"/>
      <c r="W70" s="43"/>
      <c r="X70" s="43"/>
      <c r="Y70" s="43"/>
      <c r="Z70" s="43"/>
    </row>
    <row r="71">
      <c r="A71" s="90"/>
      <c r="B71" s="91"/>
      <c r="C71" s="92"/>
      <c r="D71" s="104"/>
      <c r="E71" s="104"/>
      <c r="F71" s="104"/>
      <c r="G71" s="43"/>
      <c r="H71" s="43"/>
      <c r="I71" s="43"/>
      <c r="J71" s="43"/>
      <c r="K71" s="43"/>
      <c r="L71" s="43"/>
      <c r="M71" s="43"/>
      <c r="N71" s="43"/>
      <c r="O71" s="43"/>
      <c r="P71" s="43"/>
      <c r="Q71" s="43"/>
      <c r="R71" s="43"/>
      <c r="S71" s="43"/>
      <c r="T71" s="43"/>
      <c r="U71" s="43"/>
      <c r="V71" s="43"/>
      <c r="W71" s="43"/>
      <c r="X71" s="43"/>
      <c r="Y71" s="43"/>
      <c r="Z71" s="43"/>
    </row>
    <row r="72">
      <c r="A72" s="90"/>
      <c r="B72" s="91"/>
      <c r="C72" s="92"/>
      <c r="D72" s="104"/>
      <c r="E72" s="104"/>
      <c r="F72" s="104"/>
      <c r="G72" s="43"/>
      <c r="H72" s="43"/>
      <c r="I72" s="43"/>
      <c r="J72" s="43"/>
      <c r="K72" s="43"/>
      <c r="L72" s="43"/>
      <c r="M72" s="43"/>
      <c r="N72" s="43"/>
      <c r="O72" s="43"/>
      <c r="P72" s="43"/>
      <c r="Q72" s="43"/>
      <c r="R72" s="43"/>
      <c r="S72" s="43"/>
      <c r="T72" s="43"/>
      <c r="U72" s="43"/>
      <c r="V72" s="43"/>
      <c r="W72" s="43"/>
      <c r="X72" s="43"/>
      <c r="Y72" s="43"/>
      <c r="Z72" s="43"/>
    </row>
    <row r="73">
      <c r="A73" s="90"/>
      <c r="B73" s="91"/>
      <c r="C73" s="92"/>
      <c r="D73" s="104"/>
      <c r="E73" s="104"/>
      <c r="F73" s="104"/>
      <c r="G73" s="43"/>
      <c r="H73" s="43"/>
      <c r="I73" s="43"/>
      <c r="J73" s="43"/>
      <c r="K73" s="43"/>
      <c r="L73" s="43"/>
      <c r="M73" s="43"/>
      <c r="N73" s="43"/>
      <c r="O73" s="43"/>
      <c r="P73" s="43"/>
      <c r="Q73" s="43"/>
      <c r="R73" s="43"/>
      <c r="S73" s="43"/>
      <c r="T73" s="43"/>
      <c r="U73" s="43"/>
      <c r="V73" s="43"/>
      <c r="W73" s="43"/>
      <c r="X73" s="43"/>
      <c r="Y73" s="43"/>
      <c r="Z73" s="43"/>
    </row>
    <row r="74">
      <c r="A74" s="90"/>
      <c r="B74" s="91"/>
      <c r="C74" s="92"/>
      <c r="D74" s="104"/>
      <c r="E74" s="104"/>
      <c r="F74" s="104"/>
      <c r="G74" s="43"/>
      <c r="H74" s="43"/>
      <c r="I74" s="43"/>
      <c r="J74" s="43"/>
      <c r="K74" s="43"/>
      <c r="L74" s="43"/>
      <c r="M74" s="43"/>
      <c r="N74" s="43"/>
      <c r="O74" s="43"/>
      <c r="P74" s="43"/>
      <c r="Q74" s="43"/>
      <c r="R74" s="43"/>
      <c r="S74" s="43"/>
      <c r="T74" s="43"/>
      <c r="U74" s="43"/>
      <c r="V74" s="43"/>
      <c r="W74" s="43"/>
      <c r="X74" s="43"/>
      <c r="Y74" s="43"/>
      <c r="Z74" s="43"/>
    </row>
    <row r="75">
      <c r="A75" s="90"/>
      <c r="B75" s="91"/>
      <c r="C75" s="92"/>
      <c r="D75" s="104"/>
      <c r="E75" s="104"/>
      <c r="F75" s="104"/>
      <c r="G75" s="43"/>
      <c r="H75" s="43"/>
      <c r="I75" s="43"/>
      <c r="J75" s="43"/>
      <c r="K75" s="43"/>
      <c r="L75" s="43"/>
      <c r="M75" s="43"/>
      <c r="N75" s="43"/>
      <c r="O75" s="43"/>
      <c r="P75" s="43"/>
      <c r="Q75" s="43"/>
      <c r="R75" s="43"/>
      <c r="S75" s="43"/>
      <c r="T75" s="43"/>
      <c r="U75" s="43"/>
      <c r="V75" s="43"/>
      <c r="W75" s="43"/>
      <c r="X75" s="43"/>
      <c r="Y75" s="43"/>
      <c r="Z75" s="43"/>
    </row>
    <row r="76">
      <c r="A76" s="90"/>
      <c r="B76" s="91"/>
      <c r="C76" s="92"/>
      <c r="D76" s="104"/>
      <c r="E76" s="104"/>
      <c r="F76" s="104"/>
      <c r="G76" s="43"/>
      <c r="H76" s="43"/>
      <c r="I76" s="43"/>
      <c r="J76" s="43"/>
      <c r="K76" s="43"/>
      <c r="L76" s="43"/>
      <c r="M76" s="43"/>
      <c r="N76" s="43"/>
      <c r="O76" s="43"/>
      <c r="P76" s="43"/>
      <c r="Q76" s="43"/>
      <c r="R76" s="43"/>
      <c r="S76" s="43"/>
      <c r="T76" s="43"/>
      <c r="U76" s="43"/>
      <c r="V76" s="43"/>
      <c r="W76" s="43"/>
      <c r="X76" s="43"/>
      <c r="Y76" s="43"/>
      <c r="Z76" s="43"/>
    </row>
    <row r="77">
      <c r="A77" s="90"/>
      <c r="B77" s="91"/>
      <c r="C77" s="92"/>
      <c r="D77" s="104"/>
      <c r="E77" s="104"/>
      <c r="F77" s="104"/>
      <c r="G77" s="43"/>
      <c r="H77" s="43"/>
      <c r="I77" s="43"/>
      <c r="J77" s="43"/>
      <c r="K77" s="43"/>
      <c r="L77" s="43"/>
      <c r="M77" s="43"/>
      <c r="N77" s="43"/>
      <c r="O77" s="43"/>
      <c r="P77" s="43"/>
      <c r="Q77" s="43"/>
      <c r="R77" s="43"/>
      <c r="S77" s="43"/>
      <c r="T77" s="43"/>
      <c r="U77" s="43"/>
      <c r="V77" s="43"/>
      <c r="W77" s="43"/>
      <c r="X77" s="43"/>
      <c r="Y77" s="43"/>
      <c r="Z77" s="43"/>
    </row>
    <row r="78">
      <c r="A78" s="90"/>
      <c r="B78" s="91"/>
      <c r="C78" s="92"/>
      <c r="D78" s="104"/>
      <c r="E78" s="104"/>
      <c r="F78" s="104"/>
      <c r="G78" s="43"/>
      <c r="H78" s="43"/>
      <c r="I78" s="43"/>
      <c r="J78" s="43"/>
      <c r="K78" s="43"/>
      <c r="L78" s="43"/>
      <c r="M78" s="43"/>
      <c r="N78" s="43"/>
      <c r="O78" s="43"/>
      <c r="P78" s="43"/>
      <c r="Q78" s="43"/>
      <c r="R78" s="43"/>
      <c r="S78" s="43"/>
      <c r="T78" s="43"/>
      <c r="U78" s="43"/>
      <c r="V78" s="43"/>
      <c r="W78" s="43"/>
      <c r="X78" s="43"/>
      <c r="Y78" s="43"/>
      <c r="Z78" s="43"/>
    </row>
    <row r="79">
      <c r="A79" s="90"/>
      <c r="B79" s="91"/>
      <c r="C79" s="92"/>
      <c r="D79" s="104"/>
      <c r="E79" s="104"/>
      <c r="F79" s="104"/>
      <c r="G79" s="43"/>
      <c r="H79" s="43"/>
      <c r="I79" s="43"/>
      <c r="J79" s="43"/>
      <c r="K79" s="43"/>
      <c r="L79" s="43"/>
      <c r="M79" s="43"/>
      <c r="N79" s="43"/>
      <c r="O79" s="43"/>
      <c r="P79" s="43"/>
      <c r="Q79" s="43"/>
      <c r="R79" s="43"/>
      <c r="S79" s="43"/>
      <c r="T79" s="43"/>
      <c r="U79" s="43"/>
      <c r="V79" s="43"/>
      <c r="W79" s="43"/>
      <c r="X79" s="43"/>
      <c r="Y79" s="43"/>
      <c r="Z79" s="43"/>
    </row>
    <row r="80">
      <c r="A80" s="90"/>
      <c r="B80" s="91"/>
      <c r="C80" s="92"/>
      <c r="D80" s="104"/>
      <c r="E80" s="104"/>
      <c r="F80" s="104"/>
      <c r="G80" s="43"/>
      <c r="H80" s="43"/>
      <c r="I80" s="43"/>
      <c r="J80" s="43"/>
      <c r="K80" s="43"/>
      <c r="L80" s="43"/>
      <c r="M80" s="43"/>
      <c r="N80" s="43"/>
      <c r="O80" s="43"/>
      <c r="P80" s="43"/>
      <c r="Q80" s="43"/>
      <c r="R80" s="43"/>
      <c r="S80" s="43"/>
      <c r="T80" s="43"/>
      <c r="U80" s="43"/>
      <c r="V80" s="43"/>
      <c r="W80" s="43"/>
      <c r="X80" s="43"/>
      <c r="Y80" s="43"/>
      <c r="Z80" s="43"/>
    </row>
    <row r="81">
      <c r="A81" s="90"/>
      <c r="B81" s="91"/>
      <c r="C81" s="92"/>
      <c r="D81" s="104"/>
      <c r="E81" s="104"/>
      <c r="F81" s="104"/>
      <c r="G81" s="43"/>
      <c r="H81" s="43"/>
      <c r="I81" s="43"/>
      <c r="J81" s="43"/>
      <c r="K81" s="43"/>
      <c r="L81" s="43"/>
      <c r="M81" s="43"/>
      <c r="N81" s="43"/>
      <c r="O81" s="43"/>
      <c r="P81" s="43"/>
      <c r="Q81" s="43"/>
      <c r="R81" s="43"/>
      <c r="S81" s="43"/>
      <c r="T81" s="43"/>
      <c r="U81" s="43"/>
      <c r="V81" s="43"/>
      <c r="W81" s="43"/>
      <c r="X81" s="43"/>
      <c r="Y81" s="43"/>
      <c r="Z81" s="43"/>
    </row>
    <row r="82">
      <c r="A82" s="90"/>
      <c r="B82" s="91"/>
      <c r="C82" s="92"/>
      <c r="D82" s="104"/>
      <c r="E82" s="104"/>
      <c r="F82" s="104"/>
      <c r="G82" s="43"/>
      <c r="H82" s="43"/>
      <c r="I82" s="43"/>
      <c r="J82" s="43"/>
      <c r="K82" s="43"/>
      <c r="L82" s="43"/>
      <c r="M82" s="43"/>
      <c r="N82" s="43"/>
      <c r="O82" s="43"/>
      <c r="P82" s="43"/>
      <c r="Q82" s="43"/>
      <c r="R82" s="43"/>
      <c r="S82" s="43"/>
      <c r="T82" s="43"/>
      <c r="U82" s="43"/>
      <c r="V82" s="43"/>
      <c r="W82" s="43"/>
      <c r="X82" s="43"/>
      <c r="Y82" s="43"/>
      <c r="Z82" s="43"/>
    </row>
    <row r="83">
      <c r="A83" s="90"/>
      <c r="B83" s="91"/>
      <c r="C83" s="92"/>
      <c r="D83" s="104"/>
      <c r="E83" s="104"/>
      <c r="F83" s="104"/>
      <c r="G83" s="43"/>
      <c r="H83" s="43"/>
      <c r="I83" s="43"/>
      <c r="J83" s="43"/>
      <c r="K83" s="43"/>
      <c r="L83" s="43"/>
      <c r="M83" s="43"/>
      <c r="N83" s="43"/>
      <c r="O83" s="43"/>
      <c r="P83" s="43"/>
      <c r="Q83" s="43"/>
      <c r="R83" s="43"/>
      <c r="S83" s="43"/>
      <c r="T83" s="43"/>
      <c r="U83" s="43"/>
      <c r="V83" s="43"/>
      <c r="W83" s="43"/>
      <c r="X83" s="43"/>
      <c r="Y83" s="43"/>
      <c r="Z83" s="43"/>
    </row>
    <row r="84">
      <c r="A84" s="90"/>
      <c r="B84" s="91"/>
      <c r="C84" s="92"/>
      <c r="D84" s="104"/>
      <c r="E84" s="104"/>
      <c r="F84" s="104"/>
      <c r="G84" s="43"/>
      <c r="H84" s="43"/>
      <c r="I84" s="43"/>
      <c r="J84" s="43"/>
      <c r="K84" s="43"/>
      <c r="L84" s="43"/>
      <c r="M84" s="43"/>
      <c r="N84" s="43"/>
      <c r="O84" s="43"/>
      <c r="P84" s="43"/>
      <c r="Q84" s="43"/>
      <c r="R84" s="43"/>
      <c r="S84" s="43"/>
      <c r="T84" s="43"/>
      <c r="U84" s="43"/>
      <c r="V84" s="43"/>
      <c r="W84" s="43"/>
      <c r="X84" s="43"/>
      <c r="Y84" s="43"/>
      <c r="Z84" s="43"/>
    </row>
    <row r="85">
      <c r="A85" s="90"/>
      <c r="B85" s="91"/>
      <c r="C85" s="92"/>
      <c r="D85" s="104"/>
      <c r="E85" s="104"/>
      <c r="F85" s="104"/>
      <c r="G85" s="43"/>
      <c r="H85" s="43"/>
      <c r="I85" s="43"/>
      <c r="J85" s="43"/>
      <c r="K85" s="43"/>
      <c r="L85" s="43"/>
      <c r="M85" s="43"/>
      <c r="N85" s="43"/>
      <c r="O85" s="43"/>
      <c r="P85" s="43"/>
      <c r="Q85" s="43"/>
      <c r="R85" s="43"/>
      <c r="S85" s="43"/>
      <c r="T85" s="43"/>
      <c r="U85" s="43"/>
      <c r="V85" s="43"/>
      <c r="W85" s="43"/>
      <c r="X85" s="43"/>
      <c r="Y85" s="43"/>
      <c r="Z85" s="43"/>
    </row>
    <row r="86">
      <c r="A86" s="90"/>
      <c r="B86" s="91"/>
      <c r="C86" s="92"/>
      <c r="D86" s="104"/>
      <c r="E86" s="104"/>
      <c r="F86" s="104"/>
      <c r="G86" s="43"/>
      <c r="H86" s="43"/>
      <c r="I86" s="43"/>
      <c r="J86" s="43"/>
      <c r="K86" s="43"/>
      <c r="L86" s="43"/>
      <c r="M86" s="43"/>
      <c r="N86" s="43"/>
      <c r="O86" s="43"/>
      <c r="P86" s="43"/>
      <c r="Q86" s="43"/>
      <c r="R86" s="43"/>
      <c r="S86" s="43"/>
      <c r="T86" s="43"/>
      <c r="U86" s="43"/>
      <c r="V86" s="43"/>
      <c r="W86" s="43"/>
      <c r="X86" s="43"/>
      <c r="Y86" s="43"/>
      <c r="Z86" s="43"/>
    </row>
    <row r="87">
      <c r="A87" s="90"/>
      <c r="B87" s="91"/>
      <c r="C87" s="92"/>
      <c r="D87" s="104"/>
      <c r="E87" s="104"/>
      <c r="F87" s="104"/>
      <c r="G87" s="43"/>
      <c r="H87" s="43"/>
      <c r="I87" s="43"/>
      <c r="J87" s="43"/>
      <c r="K87" s="43"/>
      <c r="L87" s="43"/>
      <c r="M87" s="43"/>
      <c r="N87" s="43"/>
      <c r="O87" s="43"/>
      <c r="P87" s="43"/>
      <c r="Q87" s="43"/>
      <c r="R87" s="43"/>
      <c r="S87" s="43"/>
      <c r="T87" s="43"/>
      <c r="U87" s="43"/>
      <c r="V87" s="43"/>
      <c r="W87" s="43"/>
      <c r="X87" s="43"/>
      <c r="Y87" s="43"/>
      <c r="Z87" s="43"/>
    </row>
    <row r="88">
      <c r="A88" s="90"/>
      <c r="B88" s="91"/>
      <c r="C88" s="92"/>
      <c r="D88" s="104"/>
      <c r="E88" s="104"/>
      <c r="F88" s="104"/>
      <c r="G88" s="43"/>
      <c r="H88" s="43"/>
      <c r="I88" s="43"/>
      <c r="J88" s="43"/>
      <c r="K88" s="43"/>
      <c r="L88" s="43"/>
      <c r="M88" s="43"/>
      <c r="N88" s="43"/>
      <c r="O88" s="43"/>
      <c r="P88" s="43"/>
      <c r="Q88" s="43"/>
      <c r="R88" s="43"/>
      <c r="S88" s="43"/>
      <c r="T88" s="43"/>
      <c r="U88" s="43"/>
      <c r="V88" s="43"/>
      <c r="W88" s="43"/>
      <c r="X88" s="43"/>
      <c r="Y88" s="43"/>
      <c r="Z88" s="43"/>
    </row>
    <row r="89">
      <c r="A89" s="90"/>
      <c r="B89" s="91"/>
      <c r="C89" s="92"/>
      <c r="D89" s="104"/>
      <c r="E89" s="104"/>
      <c r="F89" s="104"/>
      <c r="G89" s="43"/>
      <c r="H89" s="43"/>
      <c r="I89" s="43"/>
      <c r="J89" s="43"/>
      <c r="K89" s="43"/>
      <c r="L89" s="43"/>
      <c r="M89" s="43"/>
      <c r="N89" s="43"/>
      <c r="O89" s="43"/>
      <c r="P89" s="43"/>
      <c r="Q89" s="43"/>
      <c r="R89" s="43"/>
      <c r="S89" s="43"/>
      <c r="T89" s="43"/>
      <c r="U89" s="43"/>
      <c r="V89" s="43"/>
      <c r="W89" s="43"/>
      <c r="X89" s="43"/>
      <c r="Y89" s="43"/>
      <c r="Z89" s="43"/>
    </row>
    <row r="90">
      <c r="A90" s="90"/>
      <c r="B90" s="91"/>
      <c r="C90" s="92"/>
      <c r="D90" s="104"/>
      <c r="E90" s="104"/>
      <c r="F90" s="104"/>
      <c r="G90" s="43"/>
      <c r="H90" s="43"/>
      <c r="I90" s="43"/>
      <c r="J90" s="43"/>
      <c r="K90" s="43"/>
      <c r="L90" s="43"/>
      <c r="M90" s="43"/>
      <c r="N90" s="43"/>
      <c r="O90" s="43"/>
      <c r="P90" s="43"/>
      <c r="Q90" s="43"/>
      <c r="R90" s="43"/>
      <c r="S90" s="43"/>
      <c r="T90" s="43"/>
      <c r="U90" s="43"/>
      <c r="V90" s="43"/>
      <c r="W90" s="43"/>
      <c r="X90" s="43"/>
      <c r="Y90" s="43"/>
      <c r="Z90" s="43"/>
    </row>
    <row r="91">
      <c r="A91" s="90"/>
      <c r="B91" s="91"/>
      <c r="C91" s="92"/>
      <c r="D91" s="104"/>
      <c r="E91" s="104"/>
      <c r="F91" s="104"/>
      <c r="G91" s="43"/>
      <c r="H91" s="43"/>
      <c r="I91" s="43"/>
      <c r="J91" s="43"/>
      <c r="K91" s="43"/>
      <c r="L91" s="43"/>
      <c r="M91" s="43"/>
      <c r="N91" s="43"/>
      <c r="O91" s="43"/>
      <c r="P91" s="43"/>
      <c r="Q91" s="43"/>
      <c r="R91" s="43"/>
      <c r="S91" s="43"/>
      <c r="T91" s="43"/>
      <c r="U91" s="43"/>
      <c r="V91" s="43"/>
      <c r="W91" s="43"/>
      <c r="X91" s="43"/>
      <c r="Y91" s="43"/>
      <c r="Z91" s="43"/>
    </row>
    <row r="92">
      <c r="A92" s="90"/>
      <c r="B92" s="91"/>
      <c r="C92" s="92"/>
      <c r="D92" s="104"/>
      <c r="E92" s="104"/>
      <c r="F92" s="104"/>
      <c r="G92" s="43"/>
      <c r="H92" s="43"/>
      <c r="I92" s="43"/>
      <c r="J92" s="43"/>
      <c r="K92" s="43"/>
      <c r="L92" s="43"/>
      <c r="M92" s="43"/>
      <c r="N92" s="43"/>
      <c r="O92" s="43"/>
      <c r="P92" s="43"/>
      <c r="Q92" s="43"/>
      <c r="R92" s="43"/>
      <c r="S92" s="43"/>
      <c r="T92" s="43"/>
      <c r="U92" s="43"/>
      <c r="V92" s="43"/>
      <c r="W92" s="43"/>
      <c r="X92" s="43"/>
      <c r="Y92" s="43"/>
      <c r="Z92" s="43"/>
    </row>
    <row r="93">
      <c r="A93" s="90"/>
      <c r="B93" s="91"/>
      <c r="C93" s="92"/>
      <c r="D93" s="104"/>
      <c r="E93" s="104"/>
      <c r="F93" s="104"/>
      <c r="G93" s="43"/>
      <c r="H93" s="43"/>
      <c r="I93" s="43"/>
      <c r="J93" s="43"/>
      <c r="K93" s="43"/>
      <c r="L93" s="43"/>
      <c r="M93" s="43"/>
      <c r="N93" s="43"/>
      <c r="O93" s="43"/>
      <c r="P93" s="43"/>
      <c r="Q93" s="43"/>
      <c r="R93" s="43"/>
      <c r="S93" s="43"/>
      <c r="T93" s="43"/>
      <c r="U93" s="43"/>
      <c r="V93" s="43"/>
      <c r="W93" s="43"/>
      <c r="X93" s="43"/>
      <c r="Y93" s="43"/>
      <c r="Z93" s="43"/>
    </row>
    <row r="94">
      <c r="A94" s="90"/>
      <c r="B94" s="91"/>
      <c r="C94" s="92"/>
      <c r="D94" s="104"/>
      <c r="E94" s="104"/>
      <c r="F94" s="104"/>
      <c r="G94" s="43"/>
      <c r="H94" s="43"/>
      <c r="I94" s="43"/>
      <c r="J94" s="43"/>
      <c r="K94" s="43"/>
      <c r="L94" s="43"/>
      <c r="M94" s="43"/>
      <c r="N94" s="43"/>
      <c r="O94" s="43"/>
      <c r="P94" s="43"/>
      <c r="Q94" s="43"/>
      <c r="R94" s="43"/>
      <c r="S94" s="43"/>
      <c r="T94" s="43"/>
      <c r="U94" s="43"/>
      <c r="V94" s="43"/>
      <c r="W94" s="43"/>
      <c r="X94" s="43"/>
      <c r="Y94" s="43"/>
      <c r="Z94" s="43"/>
    </row>
    <row r="95">
      <c r="A95" s="90"/>
      <c r="B95" s="91"/>
      <c r="C95" s="92"/>
      <c r="D95" s="104"/>
      <c r="E95" s="104"/>
      <c r="F95" s="104"/>
      <c r="G95" s="43"/>
      <c r="H95" s="43"/>
      <c r="I95" s="43"/>
      <c r="J95" s="43"/>
      <c r="K95" s="43"/>
      <c r="L95" s="43"/>
      <c r="M95" s="43"/>
      <c r="N95" s="43"/>
      <c r="O95" s="43"/>
      <c r="P95" s="43"/>
      <c r="Q95" s="43"/>
      <c r="R95" s="43"/>
      <c r="S95" s="43"/>
      <c r="T95" s="43"/>
      <c r="U95" s="43"/>
      <c r="V95" s="43"/>
      <c r="W95" s="43"/>
      <c r="X95" s="43"/>
      <c r="Y95" s="43"/>
      <c r="Z95" s="43"/>
    </row>
    <row r="96">
      <c r="A96" s="90"/>
      <c r="B96" s="91"/>
      <c r="C96" s="92"/>
      <c r="D96" s="104"/>
      <c r="E96" s="104"/>
      <c r="F96" s="104"/>
      <c r="G96" s="43"/>
      <c r="H96" s="43"/>
      <c r="I96" s="43"/>
      <c r="J96" s="43"/>
      <c r="K96" s="43"/>
      <c r="L96" s="43"/>
      <c r="M96" s="43"/>
      <c r="N96" s="43"/>
      <c r="O96" s="43"/>
      <c r="P96" s="43"/>
      <c r="Q96" s="43"/>
      <c r="R96" s="43"/>
      <c r="S96" s="43"/>
      <c r="T96" s="43"/>
      <c r="U96" s="43"/>
      <c r="V96" s="43"/>
      <c r="W96" s="43"/>
      <c r="X96" s="43"/>
      <c r="Y96" s="43"/>
      <c r="Z96" s="43"/>
    </row>
    <row r="97">
      <c r="A97" s="90"/>
      <c r="B97" s="91"/>
      <c r="C97" s="92"/>
      <c r="D97" s="104"/>
      <c r="E97" s="104"/>
      <c r="F97" s="104"/>
      <c r="G97" s="43"/>
      <c r="H97" s="43"/>
      <c r="I97" s="43"/>
      <c r="J97" s="43"/>
      <c r="K97" s="43"/>
      <c r="L97" s="43"/>
      <c r="M97" s="43"/>
      <c r="N97" s="43"/>
      <c r="O97" s="43"/>
      <c r="P97" s="43"/>
      <c r="Q97" s="43"/>
      <c r="R97" s="43"/>
      <c r="S97" s="43"/>
      <c r="T97" s="43"/>
      <c r="U97" s="43"/>
      <c r="V97" s="43"/>
      <c r="W97" s="43"/>
      <c r="X97" s="43"/>
      <c r="Y97" s="43"/>
      <c r="Z97" s="43"/>
    </row>
    <row r="98">
      <c r="A98" s="90"/>
      <c r="B98" s="91"/>
      <c r="C98" s="92"/>
      <c r="D98" s="104"/>
      <c r="E98" s="104"/>
      <c r="F98" s="104"/>
      <c r="G98" s="43"/>
      <c r="H98" s="43"/>
      <c r="I98" s="43"/>
      <c r="J98" s="43"/>
      <c r="K98" s="43"/>
      <c r="L98" s="43"/>
      <c r="M98" s="43"/>
      <c r="N98" s="43"/>
      <c r="O98" s="43"/>
      <c r="P98" s="43"/>
      <c r="Q98" s="43"/>
      <c r="R98" s="43"/>
      <c r="S98" s="43"/>
      <c r="T98" s="43"/>
      <c r="U98" s="43"/>
      <c r="V98" s="43"/>
      <c r="W98" s="43"/>
      <c r="X98" s="43"/>
      <c r="Y98" s="43"/>
      <c r="Z98" s="43"/>
    </row>
    <row r="99">
      <c r="A99" s="90"/>
      <c r="B99" s="91"/>
      <c r="C99" s="92"/>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WEST END NEIGHBORHOOD HOUSE</v>
      </c>
      <c r="B1" s="5"/>
      <c r="C1" s="2">
        <f>'READ HERE FIRST'!B5</f>
        <v>2022</v>
      </c>
      <c r="D1" s="106"/>
      <c r="E1" s="107"/>
      <c r="F1" s="43"/>
      <c r="G1" s="43"/>
      <c r="H1" s="43"/>
      <c r="I1" s="43"/>
      <c r="J1" s="43"/>
      <c r="K1" s="43"/>
      <c r="L1" s="43"/>
      <c r="M1" s="43"/>
      <c r="N1" s="43"/>
      <c r="O1" s="43"/>
      <c r="P1" s="43"/>
      <c r="Q1" s="43"/>
      <c r="R1" s="43"/>
      <c r="S1" s="43"/>
      <c r="T1" s="43"/>
      <c r="U1" s="43"/>
      <c r="V1" s="43"/>
      <c r="W1" s="43"/>
      <c r="X1" s="43"/>
      <c r="Y1" s="43"/>
      <c r="Z1" s="43"/>
    </row>
    <row r="2">
      <c r="A2" s="108" t="s">
        <v>148</v>
      </c>
      <c r="B2" s="45">
        <v>1.0</v>
      </c>
      <c r="C2" s="46" t="s">
        <v>149</v>
      </c>
      <c r="D2" s="109"/>
      <c r="E2" s="110">
        <v>360962.0</v>
      </c>
      <c r="F2" s="43"/>
      <c r="G2" s="43"/>
      <c r="H2" s="43"/>
      <c r="I2" s="43"/>
      <c r="J2" s="43"/>
      <c r="K2" s="43"/>
      <c r="L2" s="43"/>
      <c r="M2" s="43"/>
      <c r="N2" s="43"/>
      <c r="O2" s="43"/>
      <c r="P2" s="43"/>
      <c r="Q2" s="43"/>
      <c r="R2" s="43"/>
      <c r="S2" s="43"/>
      <c r="T2" s="43"/>
      <c r="U2" s="43"/>
      <c r="V2" s="43"/>
      <c r="W2" s="43"/>
      <c r="X2" s="43"/>
      <c r="Y2" s="43"/>
      <c r="Z2" s="43"/>
    </row>
    <row r="3">
      <c r="A3" s="49"/>
      <c r="B3" s="45">
        <v>2.0</v>
      </c>
      <c r="C3" s="46" t="s">
        <v>150</v>
      </c>
      <c r="D3" s="111"/>
      <c r="E3" s="110">
        <v>3625247.0</v>
      </c>
      <c r="F3" s="43"/>
      <c r="G3" s="43"/>
      <c r="H3" s="43"/>
      <c r="I3" s="43"/>
      <c r="J3" s="43"/>
      <c r="K3" s="43"/>
      <c r="L3" s="43"/>
      <c r="M3" s="43"/>
      <c r="N3" s="43"/>
      <c r="O3" s="43"/>
      <c r="P3" s="43"/>
      <c r="Q3" s="43"/>
      <c r="R3" s="43"/>
      <c r="S3" s="43"/>
      <c r="T3" s="43"/>
      <c r="U3" s="43"/>
      <c r="V3" s="43"/>
      <c r="W3" s="43"/>
      <c r="X3" s="43"/>
      <c r="Y3" s="43"/>
      <c r="Z3" s="43"/>
    </row>
    <row r="4">
      <c r="A4" s="49"/>
      <c r="B4" s="45">
        <v>3.0</v>
      </c>
      <c r="C4" s="46" t="s">
        <v>151</v>
      </c>
      <c r="D4" s="109"/>
      <c r="E4" s="110">
        <v>811893.0</v>
      </c>
      <c r="F4" s="43"/>
      <c r="G4" s="43"/>
      <c r="H4" s="43"/>
      <c r="I4" s="43"/>
      <c r="J4" s="43"/>
      <c r="K4" s="43"/>
      <c r="L4" s="43"/>
      <c r="M4" s="43"/>
      <c r="N4" s="43"/>
      <c r="O4" s="43"/>
      <c r="P4" s="43"/>
      <c r="Q4" s="43"/>
      <c r="R4" s="43"/>
      <c r="S4" s="43"/>
      <c r="T4" s="43"/>
      <c r="U4" s="43"/>
      <c r="V4" s="43"/>
      <c r="W4" s="43"/>
      <c r="X4" s="43"/>
      <c r="Y4" s="43"/>
      <c r="Z4" s="43"/>
    </row>
    <row r="5">
      <c r="A5" s="49"/>
      <c r="B5" s="45">
        <v>4.0</v>
      </c>
      <c r="C5" s="46" t="s">
        <v>152</v>
      </c>
      <c r="D5" s="111"/>
      <c r="E5" s="110">
        <v>204657.0</v>
      </c>
      <c r="F5" s="43"/>
      <c r="G5" s="43"/>
      <c r="H5" s="43"/>
      <c r="I5" s="43"/>
      <c r="J5" s="43"/>
      <c r="K5" s="43"/>
      <c r="L5" s="43"/>
      <c r="M5" s="43"/>
      <c r="N5" s="43"/>
      <c r="O5" s="43"/>
      <c r="P5" s="43"/>
      <c r="Q5" s="43"/>
      <c r="R5" s="43"/>
      <c r="S5" s="43"/>
      <c r="T5" s="43"/>
      <c r="U5" s="43"/>
      <c r="V5" s="43"/>
      <c r="W5" s="43"/>
      <c r="X5" s="43"/>
      <c r="Y5" s="43"/>
      <c r="Z5" s="43"/>
    </row>
    <row r="6">
      <c r="A6" s="49"/>
      <c r="B6" s="45">
        <v>5.0</v>
      </c>
      <c r="C6" s="51" t="s">
        <v>153</v>
      </c>
      <c r="D6" s="80"/>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154</v>
      </c>
      <c r="D7" s="80"/>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155</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156</v>
      </c>
      <c r="D9" s="111"/>
      <c r="E9" s="110">
        <v>0.0</v>
      </c>
      <c r="F9" s="43"/>
      <c r="G9" s="43"/>
      <c r="H9" s="43"/>
      <c r="I9" s="43"/>
      <c r="J9" s="43"/>
      <c r="K9" s="43"/>
      <c r="L9" s="43"/>
      <c r="M9" s="43"/>
      <c r="N9" s="43"/>
      <c r="O9" s="43"/>
      <c r="P9" s="43"/>
      <c r="Q9" s="43"/>
      <c r="R9" s="43"/>
      <c r="S9" s="43"/>
      <c r="T9" s="43"/>
      <c r="U9" s="43"/>
      <c r="V9" s="43"/>
      <c r="W9" s="43"/>
      <c r="X9" s="43"/>
      <c r="Y9" s="43"/>
      <c r="Z9" s="43"/>
    </row>
    <row r="10">
      <c r="A10" s="49"/>
      <c r="B10" s="45">
        <v>9.0</v>
      </c>
      <c r="C10" s="46" t="s">
        <v>157</v>
      </c>
      <c r="D10" s="109"/>
      <c r="E10" s="110">
        <v>30450.0</v>
      </c>
      <c r="F10" s="43"/>
      <c r="G10" s="43"/>
      <c r="H10" s="43"/>
      <c r="I10" s="43"/>
      <c r="J10" s="43"/>
      <c r="K10" s="43"/>
      <c r="L10" s="43"/>
      <c r="M10" s="43"/>
      <c r="N10" s="43"/>
      <c r="O10" s="43"/>
      <c r="P10" s="43"/>
      <c r="Q10" s="43"/>
      <c r="R10" s="43"/>
      <c r="S10" s="43"/>
      <c r="T10" s="43"/>
      <c r="U10" s="43"/>
      <c r="V10" s="43"/>
      <c r="W10" s="43"/>
      <c r="X10" s="43"/>
      <c r="Y10" s="43"/>
      <c r="Z10" s="43"/>
    </row>
    <row r="11">
      <c r="A11" s="49"/>
      <c r="B11" s="45" t="s">
        <v>158</v>
      </c>
      <c r="C11" s="46" t="s">
        <v>159</v>
      </c>
      <c r="D11" s="110">
        <v>9004229.0</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160</v>
      </c>
      <c r="C12" s="46" t="s">
        <v>161</v>
      </c>
      <c r="D12" s="110">
        <v>5481914.0</v>
      </c>
      <c r="E12" s="107">
        <f>D11-D12</f>
        <v>3522315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162</v>
      </c>
      <c r="D13" s="111"/>
      <c r="E13" s="110">
        <v>860382.0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163</v>
      </c>
      <c r="D14" s="111"/>
      <c r="E14" s="110">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164</v>
      </c>
      <c r="D15" s="111"/>
      <c r="E15" s="110">
        <v>942971.0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165</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166</v>
      </c>
      <c r="D17" s="111"/>
      <c r="E17" s="110">
        <v>17394.0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167</v>
      </c>
      <c r="D18" s="112"/>
      <c r="E18" s="113">
        <f>sum(E2:E17)</f>
        <v>10376271</v>
      </c>
      <c r="F18" s="43"/>
      <c r="G18" s="43"/>
      <c r="H18" s="43"/>
      <c r="I18" s="43"/>
      <c r="J18" s="43"/>
      <c r="K18" s="43"/>
      <c r="L18" s="43"/>
      <c r="M18" s="43"/>
      <c r="N18" s="43"/>
      <c r="O18" s="43"/>
      <c r="P18" s="43"/>
      <c r="Q18" s="43"/>
      <c r="R18" s="43"/>
      <c r="S18" s="43"/>
      <c r="T18" s="43"/>
      <c r="U18" s="43"/>
      <c r="V18" s="43"/>
      <c r="W18" s="43"/>
      <c r="X18" s="43"/>
      <c r="Y18" s="43"/>
      <c r="Z18" s="43"/>
    </row>
    <row r="19">
      <c r="A19" s="44" t="s">
        <v>168</v>
      </c>
      <c r="B19" s="114">
        <v>17.0</v>
      </c>
      <c r="C19" s="115" t="s">
        <v>169</v>
      </c>
      <c r="D19" s="116"/>
      <c r="E19" s="110">
        <v>171661.0</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170</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171</v>
      </c>
      <c r="D21" s="116"/>
      <c r="E21" s="110">
        <v>0.0</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172</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173</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174</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175</v>
      </c>
      <c r="D25" s="120"/>
      <c r="E25" s="117">
        <v>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176</v>
      </c>
      <c r="D26" s="116"/>
      <c r="E26" s="117">
        <v>0.0</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177</v>
      </c>
      <c r="D27" s="116"/>
      <c r="E27" s="117">
        <v>444990.0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178</v>
      </c>
      <c r="D28" s="124"/>
      <c r="E28" s="125">
        <f>sum(E19:E27)</f>
        <v>616651</v>
      </c>
      <c r="F28" s="43"/>
      <c r="G28" s="43"/>
      <c r="H28" s="43"/>
      <c r="I28" s="43"/>
      <c r="J28" s="43"/>
      <c r="K28" s="43"/>
      <c r="L28" s="43"/>
      <c r="M28" s="43"/>
      <c r="N28" s="43"/>
      <c r="O28" s="43"/>
      <c r="P28" s="43"/>
      <c r="Q28" s="43"/>
      <c r="R28" s="43"/>
      <c r="S28" s="43"/>
      <c r="T28" s="43"/>
      <c r="U28" s="43"/>
      <c r="V28" s="43"/>
      <c r="W28" s="43"/>
      <c r="X28" s="43"/>
      <c r="Y28" s="43"/>
      <c r="Z28" s="43"/>
    </row>
    <row r="29">
      <c r="A29" s="64" t="s">
        <v>179</v>
      </c>
      <c r="B29" s="126"/>
      <c r="C29" s="127" t="s">
        <v>180</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181</v>
      </c>
      <c r="D30" s="116"/>
      <c r="E30" s="110">
        <v>5682752.0</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182</v>
      </c>
      <c r="D31" s="116"/>
      <c r="E31" s="110">
        <v>4076868.0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183</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184</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185</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186</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187</v>
      </c>
      <c r="D36" s="130"/>
      <c r="E36" s="125">
        <f>sum(E30:E35)</f>
        <v>9759620</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188</v>
      </c>
      <c r="D37" s="134"/>
      <c r="E37" s="135">
        <f>E36+E28</f>
        <v>10376271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4"/>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6" t="str">
        <f>'READ HERE FIRST'!A5</f>
        <v>WEST END NEIGHBORHOOD HOUSE</v>
      </c>
      <c r="B1" s="2">
        <f>'READ HERE FIRST'!B5</f>
        <v>2022</v>
      </c>
      <c r="C1" s="137"/>
      <c r="D1" s="137"/>
      <c r="E1" s="138"/>
      <c r="F1" s="43"/>
      <c r="G1" s="43"/>
      <c r="H1" s="43"/>
      <c r="I1" s="43"/>
      <c r="J1" s="43"/>
      <c r="K1" s="43"/>
      <c r="L1" s="43"/>
      <c r="M1" s="43"/>
      <c r="N1" s="43"/>
      <c r="O1" s="43"/>
      <c r="P1" s="43"/>
      <c r="Q1" s="43"/>
      <c r="R1" s="43"/>
      <c r="S1" s="43"/>
      <c r="T1" s="43"/>
      <c r="U1" s="43"/>
      <c r="V1" s="43"/>
      <c r="W1" s="43"/>
      <c r="X1" s="43"/>
      <c r="Y1" s="43"/>
    </row>
    <row r="2">
      <c r="A2" s="139" t="s">
        <v>189</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190</v>
      </c>
      <c r="C3" s="143" t="s">
        <v>191</v>
      </c>
      <c r="D3" s="144">
        <f>'Expenses 2022'!C40</f>
        <v>6692855</v>
      </c>
      <c r="E3" s="145"/>
      <c r="F3" s="43"/>
      <c r="G3" s="43"/>
      <c r="H3" s="43"/>
      <c r="I3" s="43"/>
      <c r="J3" s="43"/>
      <c r="K3" s="43"/>
      <c r="L3" s="43"/>
      <c r="M3" s="43"/>
      <c r="N3" s="43"/>
      <c r="O3" s="43"/>
      <c r="P3" s="43"/>
      <c r="Q3" s="43"/>
      <c r="R3" s="43"/>
      <c r="S3" s="43"/>
      <c r="T3" s="43"/>
      <c r="U3" s="43"/>
      <c r="V3" s="43"/>
      <c r="W3" s="43"/>
      <c r="X3" s="43"/>
      <c r="Y3" s="43"/>
    </row>
    <row r="4">
      <c r="A4" s="137"/>
      <c r="B4" s="49"/>
      <c r="C4" s="143" t="s">
        <v>192</v>
      </c>
      <c r="D4" s="144">
        <f>'Expenses 2022'!C31</f>
        <v>266854</v>
      </c>
      <c r="E4" s="145"/>
      <c r="F4" s="43"/>
      <c r="G4" s="43"/>
      <c r="H4" s="43"/>
      <c r="I4" s="43"/>
      <c r="J4" s="43"/>
      <c r="K4" s="43"/>
      <c r="L4" s="43"/>
      <c r="M4" s="43"/>
      <c r="N4" s="43"/>
      <c r="O4" s="43"/>
      <c r="P4" s="43"/>
      <c r="Q4" s="43"/>
      <c r="R4" s="43"/>
      <c r="S4" s="43"/>
      <c r="T4" s="43"/>
      <c r="U4" s="43"/>
      <c r="V4" s="43"/>
      <c r="W4" s="43"/>
      <c r="X4" s="43"/>
      <c r="Y4" s="43"/>
    </row>
    <row r="5">
      <c r="A5" s="137"/>
      <c r="B5" s="49"/>
      <c r="C5" s="143" t="s">
        <v>193</v>
      </c>
      <c r="D5" s="144">
        <f>D3-D4</f>
        <v>6426001</v>
      </c>
      <c r="E5" s="145"/>
      <c r="F5" s="43"/>
      <c r="G5" s="43"/>
      <c r="H5" s="43"/>
      <c r="I5" s="43"/>
      <c r="J5" s="43"/>
      <c r="K5" s="43"/>
      <c r="L5" s="43"/>
      <c r="M5" s="43"/>
      <c r="N5" s="43"/>
      <c r="O5" s="43"/>
      <c r="P5" s="43"/>
      <c r="Q5" s="43"/>
      <c r="R5" s="43"/>
      <c r="S5" s="43"/>
      <c r="T5" s="43"/>
      <c r="U5" s="43"/>
      <c r="V5" s="43"/>
      <c r="W5" s="43"/>
      <c r="X5" s="43"/>
      <c r="Y5" s="43"/>
    </row>
    <row r="6">
      <c r="A6" s="137"/>
      <c r="B6" s="49"/>
      <c r="C6" s="143" t="s">
        <v>194</v>
      </c>
      <c r="D6" s="144">
        <f>D5/12</f>
        <v>535500.0833</v>
      </c>
      <c r="E6" s="145"/>
      <c r="F6" s="43"/>
      <c r="G6" s="43"/>
      <c r="H6" s="43"/>
      <c r="I6" s="43"/>
      <c r="J6" s="43"/>
      <c r="K6" s="43"/>
      <c r="L6" s="43"/>
      <c r="M6" s="43"/>
      <c r="N6" s="43"/>
      <c r="O6" s="43"/>
      <c r="P6" s="43"/>
      <c r="Q6" s="43"/>
      <c r="R6" s="43"/>
      <c r="S6" s="43"/>
      <c r="T6" s="43"/>
      <c r="U6" s="43"/>
      <c r="V6" s="43"/>
      <c r="W6" s="43"/>
      <c r="X6" s="43"/>
      <c r="Y6" s="43"/>
    </row>
    <row r="7">
      <c r="A7" s="137"/>
      <c r="B7" s="49"/>
      <c r="C7" s="143" t="s">
        <v>195</v>
      </c>
      <c r="D7" s="74">
        <f>'Balance Sheet 2022'!E2+'Balance Sheet 2022'!E3</f>
        <v>3986209</v>
      </c>
      <c r="E7" s="145"/>
      <c r="F7" s="43"/>
      <c r="G7" s="43"/>
      <c r="H7" s="43"/>
      <c r="I7" s="43"/>
      <c r="J7" s="43"/>
      <c r="K7" s="43"/>
      <c r="L7" s="43"/>
      <c r="M7" s="43"/>
      <c r="N7" s="43"/>
      <c r="O7" s="43"/>
      <c r="P7" s="43"/>
      <c r="Q7" s="43"/>
      <c r="R7" s="43"/>
      <c r="S7" s="43"/>
      <c r="T7" s="43"/>
      <c r="U7" s="43"/>
      <c r="V7" s="43"/>
      <c r="W7" s="43"/>
      <c r="X7" s="43"/>
      <c r="Y7" s="43"/>
    </row>
    <row r="8">
      <c r="A8" s="137"/>
      <c r="B8" s="49"/>
      <c r="C8" s="146" t="s">
        <v>189</v>
      </c>
      <c r="D8" s="147">
        <f>D7/D6</f>
        <v>7.443899869</v>
      </c>
      <c r="E8" s="148" t="s">
        <v>196</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197</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198</v>
      </c>
      <c r="C11" s="143" t="s">
        <v>199</v>
      </c>
      <c r="D11" s="74">
        <f>'Balance Sheet 2022'!E30</f>
        <v>5682752</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200</v>
      </c>
      <c r="D12" s="74">
        <f>'Expenses 2022'!C40</f>
        <v>6692855</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201</v>
      </c>
      <c r="D13" s="144">
        <f>D12/12</f>
        <v>557737.9167</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197</v>
      </c>
      <c r="D14" s="147">
        <f>D11/D13</f>
        <v>10.18892894</v>
      </c>
      <c r="E14" s="148" t="s">
        <v>196</v>
      </c>
      <c r="F14" s="43"/>
      <c r="G14" s="43"/>
      <c r="H14" s="43"/>
      <c r="I14" s="43"/>
      <c r="J14" s="43"/>
      <c r="K14" s="43"/>
      <c r="L14" s="43"/>
      <c r="M14" s="43"/>
      <c r="N14" s="43"/>
      <c r="O14" s="43"/>
      <c r="P14" s="43"/>
      <c r="Q14" s="43"/>
      <c r="R14" s="43"/>
      <c r="S14" s="43"/>
      <c r="T14" s="43"/>
      <c r="U14" s="43"/>
      <c r="V14" s="43"/>
      <c r="W14" s="43"/>
      <c r="X14" s="43"/>
      <c r="Y14" s="43"/>
    </row>
    <row r="15">
      <c r="A15" s="137"/>
      <c r="B15" s="151"/>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202</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203</v>
      </c>
      <c r="C17" s="143" t="s">
        <v>204</v>
      </c>
      <c r="D17" s="74">
        <f>sum('Balance Sheet 2022'!E13:E15)</f>
        <v>1803353</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200</v>
      </c>
      <c r="D18" s="74">
        <f>'Expenses 2022'!C40</f>
        <v>6692855</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201</v>
      </c>
      <c r="D19" s="144">
        <f>D18/12</f>
        <v>557737.9167</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205</v>
      </c>
      <c r="D20" s="147">
        <f>D17/D19</f>
        <v>3.233334055</v>
      </c>
      <c r="E20" s="148" t="s">
        <v>196</v>
      </c>
      <c r="F20" s="43"/>
      <c r="G20" s="43"/>
      <c r="H20" s="43"/>
      <c r="I20" s="43"/>
      <c r="J20" s="43"/>
      <c r="K20" s="43"/>
      <c r="L20" s="43"/>
      <c r="M20" s="43"/>
      <c r="N20" s="43"/>
      <c r="O20" s="43"/>
      <c r="P20" s="43"/>
      <c r="Q20" s="43"/>
      <c r="R20" s="43"/>
      <c r="S20" s="43"/>
      <c r="T20" s="43"/>
      <c r="U20" s="43"/>
      <c r="V20" s="43"/>
      <c r="W20" s="43"/>
      <c r="X20" s="43"/>
      <c r="Y20" s="43"/>
    </row>
    <row r="21">
      <c r="A21" s="137"/>
      <c r="B21" s="49"/>
      <c r="C21" s="152" t="s">
        <v>206</v>
      </c>
      <c r="D21" s="153">
        <f>D20+D8</f>
        <v>10.67723392</v>
      </c>
      <c r="E21" s="154" t="s">
        <v>196</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207</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208</v>
      </c>
      <c r="C24" s="158"/>
      <c r="D24" s="159">
        <f>max('Revenues 2022'!E2:E7,'Revenues 2022'!F10:F15)</f>
        <v>3376965</v>
      </c>
      <c r="E24" s="160" t="s">
        <v>209</v>
      </c>
      <c r="F24" s="43"/>
      <c r="G24" s="43"/>
      <c r="H24" s="43"/>
      <c r="I24" s="43"/>
      <c r="J24" s="43"/>
      <c r="K24" s="43"/>
      <c r="L24" s="43"/>
      <c r="M24" s="43"/>
      <c r="N24" s="43"/>
      <c r="O24" s="43"/>
      <c r="P24" s="43"/>
      <c r="Q24" s="43"/>
      <c r="R24" s="43"/>
      <c r="S24" s="43"/>
      <c r="T24" s="43"/>
      <c r="U24" s="43"/>
      <c r="V24" s="43"/>
      <c r="W24" s="43"/>
      <c r="X24" s="43"/>
      <c r="Y24" s="43"/>
    </row>
    <row r="25">
      <c r="A25" s="137"/>
      <c r="B25" s="49"/>
      <c r="C25" s="143" t="s">
        <v>210</v>
      </c>
      <c r="D25" s="144">
        <f>'Revenues 2022'!F44</f>
        <v>6994793</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207</v>
      </c>
      <c r="D26" s="161">
        <f>D24/D25</f>
        <v>0.4827826928</v>
      </c>
      <c r="E26" s="148" t="s">
        <v>211</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212</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213</v>
      </c>
      <c r="C29" s="143" t="s">
        <v>214</v>
      </c>
      <c r="D29" s="74">
        <f>SUM('Expenses 2022'!C7:C9)</f>
        <v>2954824</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215</v>
      </c>
      <c r="D30" s="74">
        <f>SUM('Expenses 2022'!C10:C12)</f>
        <v>767136</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216</v>
      </c>
      <c r="D31" s="74">
        <f>sum(D29:D30)</f>
        <v>3721960</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191</v>
      </c>
      <c r="D32" s="74">
        <f>'Expenses 2022'!C40</f>
        <v>6692855</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217</v>
      </c>
      <c r="D33" s="161">
        <f>D31/D32</f>
        <v>0.556109463</v>
      </c>
      <c r="E33" s="148" t="s">
        <v>218</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219</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220</v>
      </c>
      <c r="C36" s="143" t="s">
        <v>221</v>
      </c>
      <c r="D36" s="74">
        <f>SUM('Expenses 2022'!C10:C11)</f>
        <v>477349</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214</v>
      </c>
      <c r="D37" s="74">
        <f>SUM('Expenses 2022'!C7:C9)</f>
        <v>2954824</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219</v>
      </c>
      <c r="D38" s="161">
        <f>D36/D37</f>
        <v>0.1615490466</v>
      </c>
      <c r="E38" s="148" t="s">
        <v>222</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223</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224</v>
      </c>
      <c r="C41" s="146" t="s">
        <v>225</v>
      </c>
      <c r="D41" s="74">
        <f>'Expenses 2022'!D40</f>
        <v>5610507</v>
      </c>
      <c r="E41" s="163">
        <f t="shared" ref="E41:E44" si="1">D41/$D$44</f>
        <v>0.8382830646</v>
      </c>
      <c r="F41" s="43"/>
      <c r="G41" s="43"/>
      <c r="H41" s="43"/>
      <c r="I41" s="43"/>
      <c r="J41" s="43"/>
      <c r="K41" s="43"/>
      <c r="L41" s="43"/>
      <c r="M41" s="43"/>
      <c r="N41" s="43"/>
      <c r="O41" s="43"/>
      <c r="P41" s="43"/>
      <c r="Q41" s="43"/>
      <c r="R41" s="43"/>
      <c r="S41" s="43"/>
      <c r="T41" s="43"/>
      <c r="U41" s="43"/>
      <c r="V41" s="43"/>
      <c r="W41" s="43"/>
      <c r="X41" s="43"/>
      <c r="Y41" s="43"/>
    </row>
    <row r="42">
      <c r="A42" s="137"/>
      <c r="B42" s="49"/>
      <c r="C42" s="146" t="s">
        <v>226</v>
      </c>
      <c r="D42" s="144">
        <f>'Expenses 2022'!E40</f>
        <v>847463</v>
      </c>
      <c r="E42" s="163">
        <f t="shared" si="1"/>
        <v>0.1266220469</v>
      </c>
      <c r="F42" s="43"/>
      <c r="G42" s="43"/>
      <c r="H42" s="43"/>
      <c r="I42" s="43"/>
      <c r="J42" s="43"/>
      <c r="K42" s="43"/>
      <c r="L42" s="43"/>
      <c r="M42" s="43"/>
      <c r="N42" s="43"/>
      <c r="O42" s="43"/>
      <c r="P42" s="43"/>
      <c r="Q42" s="43"/>
      <c r="R42" s="43"/>
      <c r="S42" s="43"/>
      <c r="T42" s="43"/>
      <c r="U42" s="43"/>
      <c r="V42" s="43"/>
      <c r="W42" s="43"/>
      <c r="X42" s="43"/>
      <c r="Y42" s="43"/>
    </row>
    <row r="43">
      <c r="A43" s="137"/>
      <c r="B43" s="49"/>
      <c r="C43" s="146" t="s">
        <v>227</v>
      </c>
      <c r="D43" s="144">
        <f>'Expenses 2022'!F40</f>
        <v>234885</v>
      </c>
      <c r="E43" s="163">
        <f t="shared" si="1"/>
        <v>0.0350948885</v>
      </c>
      <c r="F43" s="43"/>
      <c r="G43" s="43"/>
      <c r="H43" s="43"/>
      <c r="I43" s="43"/>
      <c r="J43" s="43"/>
      <c r="K43" s="43"/>
      <c r="L43" s="43"/>
      <c r="M43" s="43"/>
      <c r="N43" s="43"/>
      <c r="O43" s="43"/>
      <c r="P43" s="43"/>
      <c r="Q43" s="43"/>
      <c r="R43" s="43"/>
      <c r="S43" s="43"/>
      <c r="T43" s="43"/>
      <c r="U43" s="43"/>
      <c r="V43" s="43"/>
      <c r="W43" s="43"/>
      <c r="X43" s="43"/>
      <c r="Y43" s="43"/>
    </row>
    <row r="44">
      <c r="A44" s="137"/>
      <c r="B44" s="49"/>
      <c r="C44" s="143" t="s">
        <v>191</v>
      </c>
      <c r="D44" s="144">
        <f>sum(D41:D43)</f>
        <v>6692855</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228</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229</v>
      </c>
      <c r="C47" s="143" t="s">
        <v>230</v>
      </c>
      <c r="D47" s="144">
        <f>'Revenues 2022'!F9</f>
        <v>6492744</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231</v>
      </c>
      <c r="D48" s="144">
        <f>'Expenses 2022'!F40</f>
        <v>234885</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232</v>
      </c>
      <c r="D49" s="164">
        <f>if(D48=0, "$0",D47/D48)</f>
        <v>27.64222492</v>
      </c>
      <c r="E49" s="148" t="s">
        <v>233</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234</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235</v>
      </c>
      <c r="C52" s="143" t="s">
        <v>236</v>
      </c>
      <c r="D52" s="144">
        <f>sum('Balance Sheet 2022'!E2:E10)</f>
        <v>5033209</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237</v>
      </c>
      <c r="D53" s="144">
        <f>sum('Balance Sheet 2022'!E19:E22)</f>
        <v>171661</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238</v>
      </c>
      <c r="D54" s="166">
        <f>D52/D53</f>
        <v>29.32063194</v>
      </c>
      <c r="E54" s="148" t="s">
        <v>239</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240</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241</v>
      </c>
      <c r="C57" s="143" t="s">
        <v>242</v>
      </c>
      <c r="D57" s="144">
        <f>sum('Balance Sheet 2022'!E25:E26)</f>
        <v>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243</v>
      </c>
      <c r="D58" s="144">
        <f>'Balance Sheet 2022'!E18</f>
        <v>10376271</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244</v>
      </c>
      <c r="D59" s="167">
        <f>D57/D58</f>
        <v>0</v>
      </c>
      <c r="E59" s="148" t="s">
        <v>245</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WEST END NEIGHBORHOOD HOUSE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524732.0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3731681.0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2133687.0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45203.0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6390100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79649.0</v>
      </c>
      <c r="G10" s="170"/>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35750.0</v>
      </c>
      <c r="G11" s="170"/>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32907.0</v>
      </c>
      <c r="G12" s="170"/>
      <c r="H12" s="43"/>
      <c r="I12" s="171"/>
      <c r="J12" s="43"/>
      <c r="K12" s="43"/>
      <c r="L12" s="43"/>
      <c r="M12" s="43"/>
      <c r="N12" s="43"/>
      <c r="O12" s="43"/>
      <c r="P12" s="43"/>
      <c r="Q12" s="43"/>
      <c r="R12" s="43"/>
      <c r="S12" s="43"/>
      <c r="T12" s="43"/>
      <c r="U12" s="43"/>
      <c r="V12" s="43"/>
      <c r="W12" s="43"/>
      <c r="X12" s="43"/>
      <c r="Y12" s="43"/>
      <c r="Z12" s="43"/>
    </row>
    <row r="13">
      <c r="A13" s="49"/>
      <c r="B13" s="45" t="s">
        <v>52</v>
      </c>
      <c r="C13" s="172" t="s">
        <v>67</v>
      </c>
      <c r="D13" s="61"/>
      <c r="E13" s="61"/>
      <c r="F13" s="62">
        <v>9845.0</v>
      </c>
      <c r="G13" s="170"/>
      <c r="H13" s="43"/>
      <c r="J13" s="170"/>
      <c r="K13" s="43"/>
      <c r="L13" s="43"/>
      <c r="M13" s="43"/>
      <c r="N13" s="43"/>
      <c r="O13" s="43"/>
      <c r="P13" s="43"/>
      <c r="Q13" s="43"/>
      <c r="R13" s="43"/>
      <c r="S13" s="43"/>
      <c r="T13" s="43"/>
      <c r="U13" s="43"/>
      <c r="V13" s="43"/>
      <c r="W13" s="43"/>
      <c r="X13" s="43"/>
      <c r="Y13" s="43"/>
      <c r="Z13" s="43"/>
    </row>
    <row r="14">
      <c r="A14" s="49"/>
      <c r="B14" s="45" t="s">
        <v>54</v>
      </c>
      <c r="C14" s="172" t="s">
        <v>68</v>
      </c>
      <c r="D14" s="61"/>
      <c r="E14" s="61"/>
      <c r="F14" s="62">
        <v>4609.0</v>
      </c>
      <c r="G14" s="170"/>
      <c r="H14" s="43"/>
      <c r="J14" s="170"/>
      <c r="K14" s="43"/>
      <c r="L14" s="43"/>
      <c r="M14" s="43"/>
      <c r="N14" s="43"/>
      <c r="O14" s="43"/>
      <c r="P14" s="43"/>
      <c r="Q14" s="43"/>
      <c r="R14" s="43"/>
      <c r="S14" s="43"/>
      <c r="T14" s="43"/>
      <c r="U14" s="43"/>
      <c r="V14" s="43"/>
      <c r="W14" s="43"/>
      <c r="X14" s="43"/>
      <c r="Y14" s="43"/>
      <c r="Z14" s="43"/>
    </row>
    <row r="15">
      <c r="A15" s="52"/>
      <c r="B15" s="45" t="s">
        <v>56</v>
      </c>
      <c r="C15" s="172" t="s">
        <v>246</v>
      </c>
      <c r="D15" s="61"/>
      <c r="E15" s="61"/>
      <c r="F15" s="62">
        <v>1900.0</v>
      </c>
      <c r="G15" s="43"/>
      <c r="H15" s="43"/>
      <c r="J15" s="170"/>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164660</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63388.0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127761.0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127761</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127761</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247</v>
      </c>
      <c r="D26" s="50">
        <v>0.0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11499.0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11499</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82" t="s">
        <v>102</v>
      </c>
      <c r="D39" s="73"/>
      <c r="E39" s="48">
        <v>106086.0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82" t="s">
        <v>103</v>
      </c>
      <c r="D40" s="73"/>
      <c r="E40" s="48">
        <v>17831.0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82" t="s">
        <v>104</v>
      </c>
      <c r="D41" s="73"/>
      <c r="E41" s="48">
        <v>4200.0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128117</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106</v>
      </c>
      <c r="D44" s="87"/>
      <c r="E44" s="87"/>
      <c r="F44" s="88">
        <f>sum(F16:F43)+F9</f>
        <v>6885525</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WEST END NEIGHBORHOOD HOUSE</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107</v>
      </c>
      <c r="D2" s="42" t="s">
        <v>108</v>
      </c>
      <c r="E2" s="42" t="s">
        <v>109</v>
      </c>
      <c r="F2" s="42" t="s">
        <v>110</v>
      </c>
      <c r="G2" s="43"/>
      <c r="H2" s="43"/>
      <c r="I2" s="43"/>
      <c r="J2" s="43"/>
      <c r="K2" s="43"/>
      <c r="L2" s="43"/>
      <c r="M2" s="43"/>
      <c r="N2" s="43"/>
      <c r="O2" s="43"/>
      <c r="P2" s="43"/>
      <c r="Q2" s="43"/>
      <c r="R2" s="43"/>
      <c r="S2" s="43"/>
      <c r="T2" s="43"/>
      <c r="U2" s="43"/>
      <c r="V2" s="43"/>
      <c r="W2" s="43"/>
      <c r="X2" s="43"/>
      <c r="Y2" s="43"/>
      <c r="Z2" s="43"/>
    </row>
    <row r="3">
      <c r="A3" s="79">
        <v>1.0</v>
      </c>
      <c r="B3" s="95" t="s">
        <v>111</v>
      </c>
      <c r="C3" s="97">
        <f t="shared" ref="C3:C39" si="1">sum(D3:F3)</f>
        <v>124516</v>
      </c>
      <c r="D3" s="98">
        <v>124516.0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112</v>
      </c>
      <c r="C4" s="97">
        <f t="shared" si="1"/>
        <v>791914</v>
      </c>
      <c r="D4" s="98">
        <v>791914.0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113</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114</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115</v>
      </c>
      <c r="C7" s="97">
        <f t="shared" si="1"/>
        <v>114417</v>
      </c>
      <c r="D7" s="98">
        <v>87913.0</v>
      </c>
      <c r="E7" s="98">
        <v>21276.0</v>
      </c>
      <c r="F7" s="98">
        <v>5228.0</v>
      </c>
      <c r="G7" s="43"/>
      <c r="H7" s="43"/>
      <c r="I7" s="43"/>
      <c r="J7" s="43"/>
      <c r="K7" s="43"/>
      <c r="L7" s="43"/>
      <c r="M7" s="43"/>
      <c r="N7" s="43"/>
      <c r="O7" s="43"/>
      <c r="P7" s="43"/>
      <c r="Q7" s="43"/>
      <c r="R7" s="43"/>
      <c r="S7" s="43"/>
      <c r="T7" s="43"/>
      <c r="U7" s="43"/>
      <c r="V7" s="43"/>
      <c r="W7" s="43"/>
      <c r="X7" s="43"/>
      <c r="Y7" s="43"/>
      <c r="Z7" s="43"/>
    </row>
    <row r="8">
      <c r="A8" s="79">
        <v>6.0</v>
      </c>
      <c r="B8" s="95" t="s">
        <v>116</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117</v>
      </c>
      <c r="C9" s="97">
        <f t="shared" si="1"/>
        <v>3173695</v>
      </c>
      <c r="D9" s="98">
        <v>2438525.0</v>
      </c>
      <c r="E9" s="98">
        <v>590145.0</v>
      </c>
      <c r="F9" s="98">
        <v>145025.0</v>
      </c>
      <c r="G9" s="43"/>
      <c r="H9" s="43"/>
      <c r="I9" s="43"/>
      <c r="J9" s="43"/>
      <c r="K9" s="43"/>
      <c r="L9" s="43"/>
      <c r="M9" s="43"/>
      <c r="N9" s="43"/>
      <c r="O9" s="43"/>
      <c r="P9" s="43"/>
      <c r="Q9" s="43"/>
      <c r="R9" s="43"/>
      <c r="S9" s="43"/>
      <c r="T9" s="43"/>
      <c r="U9" s="43"/>
      <c r="V9" s="43"/>
      <c r="W9" s="43"/>
      <c r="X9" s="43"/>
      <c r="Y9" s="43"/>
      <c r="Z9" s="43"/>
    </row>
    <row r="10">
      <c r="A10" s="79">
        <v>8.0</v>
      </c>
      <c r="B10" s="95" t="s">
        <v>118</v>
      </c>
      <c r="C10" s="97">
        <f t="shared" si="1"/>
        <v>95084</v>
      </c>
      <c r="D10" s="98">
        <v>73205.0</v>
      </c>
      <c r="E10" s="98">
        <v>17068.0</v>
      </c>
      <c r="F10" s="98">
        <v>4811.0</v>
      </c>
      <c r="G10" s="43"/>
      <c r="H10" s="43"/>
      <c r="I10" s="43"/>
      <c r="J10" s="43"/>
      <c r="K10" s="43"/>
      <c r="L10" s="43"/>
      <c r="M10" s="43"/>
      <c r="N10" s="43"/>
      <c r="O10" s="43"/>
      <c r="P10" s="43"/>
      <c r="Q10" s="43"/>
      <c r="R10" s="43"/>
      <c r="S10" s="43"/>
      <c r="T10" s="43"/>
      <c r="U10" s="43"/>
      <c r="V10" s="43"/>
      <c r="W10" s="43"/>
      <c r="X10" s="43"/>
      <c r="Y10" s="43"/>
      <c r="Z10" s="43"/>
    </row>
    <row r="11">
      <c r="A11" s="45">
        <v>9.0</v>
      </c>
      <c r="B11" s="46" t="s">
        <v>119</v>
      </c>
      <c r="C11" s="97">
        <f t="shared" si="1"/>
        <v>430982</v>
      </c>
      <c r="D11" s="98">
        <v>331814.0</v>
      </c>
      <c r="E11" s="98">
        <v>77363.0</v>
      </c>
      <c r="F11" s="98">
        <v>21805.0</v>
      </c>
      <c r="G11" s="43"/>
      <c r="H11" s="43"/>
      <c r="I11" s="43"/>
      <c r="J11" s="43"/>
      <c r="K11" s="43"/>
      <c r="L11" s="43"/>
      <c r="M11" s="43"/>
      <c r="N11" s="43"/>
      <c r="O11" s="43"/>
      <c r="P11" s="43"/>
      <c r="Q11" s="43"/>
      <c r="R11" s="43"/>
      <c r="S11" s="43"/>
      <c r="T11" s="43"/>
      <c r="U11" s="43"/>
      <c r="V11" s="43"/>
      <c r="W11" s="43"/>
      <c r="X11" s="43"/>
      <c r="Y11" s="43"/>
      <c r="Z11" s="43"/>
    </row>
    <row r="12">
      <c r="A12" s="45">
        <v>10.0</v>
      </c>
      <c r="B12" s="46" t="s">
        <v>120</v>
      </c>
      <c r="C12" s="97">
        <f t="shared" si="1"/>
        <v>312066</v>
      </c>
      <c r="D12" s="98">
        <v>240224.0</v>
      </c>
      <c r="E12" s="98">
        <v>58024.0</v>
      </c>
      <c r="F12" s="98">
        <v>13818.0</v>
      </c>
      <c r="G12" s="43"/>
      <c r="H12" s="43"/>
      <c r="I12" s="43"/>
      <c r="J12" s="43"/>
      <c r="K12" s="43"/>
      <c r="L12" s="43"/>
      <c r="M12" s="43"/>
      <c r="N12" s="43"/>
      <c r="O12" s="43"/>
      <c r="P12" s="43"/>
      <c r="Q12" s="43"/>
      <c r="R12" s="43"/>
      <c r="S12" s="43"/>
      <c r="T12" s="43"/>
      <c r="U12" s="43"/>
      <c r="V12" s="43"/>
      <c r="W12" s="43"/>
      <c r="X12" s="43"/>
      <c r="Y12" s="43"/>
      <c r="Z12" s="43"/>
    </row>
    <row r="13">
      <c r="A13" s="45">
        <v>11.0</v>
      </c>
      <c r="B13" s="46" t="s">
        <v>121</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122</v>
      </c>
      <c r="B14" s="46" t="s">
        <v>123</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124</v>
      </c>
      <c r="C15" s="97">
        <f t="shared" si="1"/>
        <v>0</v>
      </c>
      <c r="D15" s="98">
        <v>0.0</v>
      </c>
      <c r="E15" s="98">
        <v>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125</v>
      </c>
      <c r="C16" s="97">
        <f t="shared" si="1"/>
        <v>60000</v>
      </c>
      <c r="D16" s="98">
        <v>0.0</v>
      </c>
      <c r="E16" s="98">
        <v>60000.0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126</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127</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128</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129</v>
      </c>
      <c r="C20" s="97">
        <f t="shared" si="1"/>
        <v>375417</v>
      </c>
      <c r="D20" s="98">
        <v>358094.0</v>
      </c>
      <c r="E20" s="98">
        <v>16545.0</v>
      </c>
      <c r="F20" s="98">
        <v>778.0</v>
      </c>
      <c r="G20" s="43"/>
      <c r="H20" s="43"/>
      <c r="I20" s="43"/>
      <c r="J20" s="43"/>
      <c r="K20" s="43"/>
      <c r="L20" s="43"/>
      <c r="M20" s="43"/>
      <c r="N20" s="43"/>
      <c r="O20" s="43"/>
      <c r="P20" s="43"/>
      <c r="Q20" s="43"/>
      <c r="R20" s="43"/>
      <c r="S20" s="43"/>
      <c r="T20" s="43"/>
      <c r="U20" s="43"/>
      <c r="V20" s="43"/>
      <c r="W20" s="43"/>
      <c r="X20" s="43"/>
      <c r="Y20" s="43"/>
      <c r="Z20" s="43"/>
    </row>
    <row r="21">
      <c r="A21" s="45">
        <v>12.0</v>
      </c>
      <c r="B21" s="46" t="s">
        <v>130</v>
      </c>
      <c r="C21" s="97">
        <f t="shared" si="1"/>
        <v>0</v>
      </c>
      <c r="D21" s="98">
        <v>0.0</v>
      </c>
      <c r="E21" s="98">
        <v>0.0</v>
      </c>
      <c r="F21" s="98">
        <v>0.0</v>
      </c>
      <c r="G21" s="43"/>
      <c r="H21" s="43"/>
      <c r="I21" s="43"/>
      <c r="J21" s="43"/>
      <c r="K21" s="43"/>
      <c r="L21" s="43"/>
      <c r="M21" s="43"/>
      <c r="N21" s="43"/>
      <c r="O21" s="43"/>
      <c r="P21" s="43"/>
      <c r="Q21" s="43"/>
      <c r="R21" s="43"/>
      <c r="S21" s="43"/>
      <c r="T21" s="43"/>
      <c r="U21" s="43"/>
      <c r="V21" s="43"/>
      <c r="W21" s="43"/>
      <c r="X21" s="43"/>
      <c r="Y21" s="43"/>
      <c r="Z21" s="43"/>
    </row>
    <row r="22">
      <c r="A22" s="45">
        <v>13.0</v>
      </c>
      <c r="B22" s="46" t="s">
        <v>131</v>
      </c>
      <c r="C22" s="97">
        <f t="shared" si="1"/>
        <v>0</v>
      </c>
      <c r="D22" s="98">
        <v>0.0</v>
      </c>
      <c r="E22" s="98">
        <v>0.0</v>
      </c>
      <c r="F22" s="98">
        <v>0.0</v>
      </c>
      <c r="G22" s="43"/>
      <c r="H22" s="43"/>
      <c r="I22" s="43"/>
      <c r="J22" s="43"/>
      <c r="K22" s="43"/>
      <c r="L22" s="43"/>
      <c r="M22" s="43"/>
      <c r="N22" s="43"/>
      <c r="O22" s="43"/>
      <c r="P22" s="43"/>
      <c r="Q22" s="43"/>
      <c r="R22" s="43"/>
      <c r="S22" s="43"/>
      <c r="T22" s="43"/>
      <c r="U22" s="43"/>
      <c r="V22" s="43"/>
      <c r="W22" s="43"/>
      <c r="X22" s="43"/>
      <c r="Y22" s="43"/>
      <c r="Z22" s="43"/>
    </row>
    <row r="23">
      <c r="A23" s="45">
        <v>14.0</v>
      </c>
      <c r="B23" s="46" t="s">
        <v>132</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133</v>
      </c>
      <c r="C25" s="97">
        <f t="shared" si="1"/>
        <v>217996</v>
      </c>
      <c r="D25" s="98">
        <v>168788.0</v>
      </c>
      <c r="E25" s="98">
        <v>49208.0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134</v>
      </c>
      <c r="C26" s="97">
        <f t="shared" si="1"/>
        <v>60446</v>
      </c>
      <c r="D26" s="98">
        <v>56800.0</v>
      </c>
      <c r="E26" s="98">
        <v>3642.0</v>
      </c>
      <c r="F26" s="98">
        <v>4.0</v>
      </c>
      <c r="G26" s="43"/>
      <c r="H26" s="43"/>
      <c r="I26" s="43"/>
      <c r="J26" s="43"/>
      <c r="K26" s="43"/>
      <c r="L26" s="43"/>
      <c r="M26" s="43"/>
      <c r="N26" s="43"/>
      <c r="O26" s="43"/>
      <c r="P26" s="43"/>
      <c r="Q26" s="43"/>
      <c r="R26" s="43"/>
      <c r="S26" s="43"/>
      <c r="T26" s="43"/>
      <c r="U26" s="43"/>
      <c r="V26" s="43"/>
      <c r="W26" s="43"/>
      <c r="X26" s="43"/>
      <c r="Y26" s="43"/>
      <c r="Z26" s="43"/>
    </row>
    <row r="27">
      <c r="A27" s="79">
        <v>18.0</v>
      </c>
      <c r="B27" s="95" t="s">
        <v>135</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136</v>
      </c>
      <c r="C28" s="97">
        <f t="shared" si="1"/>
        <v>72187</v>
      </c>
      <c r="D28" s="98">
        <v>57339.0</v>
      </c>
      <c r="E28" s="98">
        <v>11877.0</v>
      </c>
      <c r="F28" s="98">
        <v>2971.0</v>
      </c>
      <c r="G28" s="43"/>
      <c r="H28" s="43"/>
      <c r="I28" s="43"/>
      <c r="J28" s="43"/>
      <c r="K28" s="43"/>
      <c r="L28" s="43"/>
      <c r="M28" s="43"/>
      <c r="N28" s="43"/>
      <c r="O28" s="43"/>
      <c r="P28" s="43"/>
      <c r="Q28" s="43"/>
      <c r="R28" s="43"/>
      <c r="S28" s="43"/>
      <c r="T28" s="43"/>
      <c r="U28" s="43"/>
      <c r="V28" s="43"/>
      <c r="W28" s="43"/>
      <c r="X28" s="43"/>
      <c r="Y28" s="43"/>
      <c r="Z28" s="43"/>
    </row>
    <row r="29">
      <c r="A29" s="45">
        <v>20.0</v>
      </c>
      <c r="B29" s="46" t="s">
        <v>137</v>
      </c>
      <c r="C29" s="97">
        <f t="shared" si="1"/>
        <v>7866</v>
      </c>
      <c r="D29" s="98">
        <v>0.0</v>
      </c>
      <c r="E29" s="98">
        <v>7866.0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138</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139</v>
      </c>
      <c r="C31" s="97">
        <f t="shared" si="1"/>
        <v>317495</v>
      </c>
      <c r="D31" s="98">
        <v>271978.0</v>
      </c>
      <c r="E31" s="98">
        <v>36414.0</v>
      </c>
      <c r="F31" s="98">
        <v>9103.0</v>
      </c>
      <c r="G31" s="43"/>
      <c r="H31" s="43"/>
      <c r="I31" s="43"/>
      <c r="J31" s="43"/>
      <c r="K31" s="43"/>
      <c r="L31" s="43"/>
      <c r="M31" s="43"/>
      <c r="N31" s="43"/>
      <c r="O31" s="43"/>
      <c r="P31" s="43"/>
      <c r="Q31" s="43"/>
      <c r="R31" s="43"/>
      <c r="S31" s="43"/>
      <c r="T31" s="43"/>
      <c r="U31" s="43"/>
      <c r="V31" s="43"/>
      <c r="W31" s="43"/>
      <c r="X31" s="43"/>
      <c r="Y31" s="43"/>
      <c r="Z31" s="43"/>
    </row>
    <row r="32">
      <c r="A32" s="45">
        <v>23.0</v>
      </c>
      <c r="B32" s="46" t="s">
        <v>140</v>
      </c>
      <c r="C32" s="97">
        <f t="shared" si="1"/>
        <v>131481</v>
      </c>
      <c r="D32" s="98">
        <v>113983.0</v>
      </c>
      <c r="E32" s="98">
        <v>17498.0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141</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122</v>
      </c>
      <c r="B34" s="46" t="s">
        <v>143</v>
      </c>
      <c r="C34" s="97">
        <f t="shared" si="1"/>
        <v>334798</v>
      </c>
      <c r="D34" s="98">
        <v>321647.0</v>
      </c>
      <c r="E34" s="98">
        <v>7948.0</v>
      </c>
      <c r="F34" s="98">
        <v>5203.0</v>
      </c>
      <c r="G34" s="43"/>
      <c r="H34" s="43"/>
      <c r="I34" s="43"/>
      <c r="J34" s="43"/>
      <c r="K34" s="43"/>
      <c r="L34" s="43"/>
      <c r="M34" s="43"/>
      <c r="N34" s="43"/>
      <c r="O34" s="43"/>
      <c r="P34" s="43"/>
      <c r="Q34" s="43"/>
      <c r="R34" s="43"/>
      <c r="S34" s="43"/>
      <c r="T34" s="43"/>
      <c r="U34" s="43"/>
      <c r="V34" s="43"/>
      <c r="W34" s="43"/>
      <c r="X34" s="43"/>
      <c r="Y34" s="43"/>
      <c r="Z34" s="43"/>
    </row>
    <row r="35">
      <c r="A35" s="45" t="s">
        <v>48</v>
      </c>
      <c r="B35" s="101" t="s">
        <v>142</v>
      </c>
      <c r="C35" s="97">
        <f t="shared" si="1"/>
        <v>323704</v>
      </c>
      <c r="D35" s="98">
        <v>321719.0</v>
      </c>
      <c r="E35" s="98">
        <v>1150.0</v>
      </c>
      <c r="F35" s="98">
        <v>835.0</v>
      </c>
      <c r="G35" s="43"/>
      <c r="H35" s="43"/>
      <c r="I35" s="43"/>
      <c r="J35" s="43"/>
      <c r="K35" s="43"/>
      <c r="L35" s="43"/>
      <c r="M35" s="43"/>
      <c r="N35" s="43"/>
      <c r="O35" s="43"/>
      <c r="P35" s="43"/>
      <c r="Q35" s="43"/>
      <c r="R35" s="43"/>
      <c r="S35" s="43"/>
      <c r="T35" s="43"/>
      <c r="U35" s="43"/>
      <c r="V35" s="43"/>
      <c r="W35" s="43"/>
      <c r="X35" s="43"/>
      <c r="Y35" s="43"/>
      <c r="Z35" s="43"/>
    </row>
    <row r="36">
      <c r="A36" s="45" t="s">
        <v>50</v>
      </c>
      <c r="B36" s="101" t="s">
        <v>248</v>
      </c>
      <c r="C36" s="97">
        <f t="shared" si="1"/>
        <v>75437</v>
      </c>
      <c r="D36" s="98">
        <v>53873.0</v>
      </c>
      <c r="E36" s="98">
        <v>16841.0</v>
      </c>
      <c r="F36" s="98">
        <v>4723.0</v>
      </c>
      <c r="G36" s="43"/>
      <c r="H36" s="43"/>
      <c r="I36" s="43"/>
      <c r="J36" s="43"/>
      <c r="K36" s="43"/>
      <c r="L36" s="43"/>
      <c r="M36" s="43"/>
      <c r="N36" s="43"/>
      <c r="O36" s="43"/>
      <c r="P36" s="43"/>
      <c r="Q36" s="43"/>
      <c r="R36" s="43"/>
      <c r="S36" s="43"/>
      <c r="T36" s="43"/>
      <c r="U36" s="43"/>
      <c r="V36" s="43"/>
      <c r="W36" s="43"/>
      <c r="X36" s="43"/>
      <c r="Y36" s="43"/>
      <c r="Z36" s="43"/>
    </row>
    <row r="37">
      <c r="A37" s="45" t="s">
        <v>52</v>
      </c>
      <c r="B37" s="101" t="s">
        <v>144</v>
      </c>
      <c r="C37" s="97">
        <f t="shared" si="1"/>
        <v>67659</v>
      </c>
      <c r="D37" s="98">
        <v>49550.0</v>
      </c>
      <c r="E37" s="98">
        <v>18109.0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146</v>
      </c>
      <c r="C38" s="97">
        <f t="shared" si="1"/>
        <v>113087</v>
      </c>
      <c r="D38" s="98">
        <v>99472.0</v>
      </c>
      <c r="E38" s="98">
        <v>13615.0</v>
      </c>
      <c r="F38" s="98">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147</v>
      </c>
      <c r="C40" s="102">
        <f t="shared" ref="C40:F40" si="2">sum(C3:C39)</f>
        <v>7200247</v>
      </c>
      <c r="D40" s="102">
        <f t="shared" si="2"/>
        <v>5961354</v>
      </c>
      <c r="E40" s="102">
        <f t="shared" si="2"/>
        <v>1024589</v>
      </c>
      <c r="F40" s="102">
        <f t="shared" si="2"/>
        <v>214304</v>
      </c>
      <c r="G40" s="43"/>
      <c r="H40" s="43"/>
      <c r="I40" s="43"/>
      <c r="J40" s="43"/>
      <c r="K40" s="43"/>
      <c r="L40" s="43"/>
      <c r="M40" s="43"/>
      <c r="N40" s="43"/>
      <c r="O40" s="43"/>
      <c r="P40" s="43"/>
      <c r="Q40" s="43"/>
      <c r="R40" s="43"/>
      <c r="S40" s="43"/>
      <c r="T40" s="43"/>
      <c r="U40" s="43"/>
      <c r="V40" s="43"/>
      <c r="W40" s="43"/>
      <c r="X40" s="43"/>
      <c r="Y40" s="43"/>
      <c r="Z40" s="43"/>
    </row>
    <row r="41">
      <c r="A41" s="90"/>
      <c r="B41" s="91"/>
      <c r="C41" s="92"/>
      <c r="D41" s="103"/>
      <c r="E41" s="104"/>
      <c r="F41" s="104"/>
      <c r="G41" s="43"/>
      <c r="H41" s="43"/>
      <c r="I41" s="43"/>
      <c r="J41" s="43"/>
      <c r="K41" s="43"/>
      <c r="L41" s="43"/>
      <c r="M41" s="43"/>
      <c r="N41" s="43"/>
      <c r="O41" s="43"/>
      <c r="P41" s="43"/>
      <c r="Q41" s="43"/>
      <c r="R41" s="43"/>
      <c r="S41" s="43"/>
      <c r="T41" s="43"/>
      <c r="U41" s="43"/>
      <c r="V41" s="43"/>
      <c r="W41" s="43"/>
      <c r="X41" s="43"/>
      <c r="Y41" s="43"/>
      <c r="Z41" s="43"/>
    </row>
    <row r="42">
      <c r="A42" s="90"/>
      <c r="B42" s="91"/>
      <c r="C42" s="92"/>
      <c r="D42" s="104"/>
      <c r="E42" s="105"/>
      <c r="F42" s="104"/>
      <c r="G42" s="43"/>
      <c r="H42" s="43"/>
      <c r="I42" s="43"/>
      <c r="J42" s="43"/>
      <c r="K42" s="43"/>
      <c r="L42" s="43"/>
      <c r="M42" s="43"/>
      <c r="N42" s="43"/>
      <c r="O42" s="43"/>
      <c r="P42" s="43"/>
      <c r="Q42" s="43"/>
      <c r="R42" s="43"/>
      <c r="S42" s="43"/>
      <c r="T42" s="43"/>
      <c r="U42" s="43"/>
      <c r="V42" s="43"/>
      <c r="W42" s="43"/>
      <c r="X42" s="43"/>
      <c r="Y42" s="43"/>
      <c r="Z42" s="43"/>
    </row>
    <row r="43">
      <c r="A43" s="90"/>
      <c r="B43" s="91"/>
      <c r="C43" s="92"/>
      <c r="D43" s="104"/>
      <c r="E43" s="104"/>
      <c r="F43" s="104"/>
      <c r="G43" s="43"/>
      <c r="H43" s="43"/>
      <c r="I43" s="43"/>
      <c r="J43" s="43"/>
      <c r="K43" s="43"/>
      <c r="L43" s="43"/>
      <c r="M43" s="43"/>
      <c r="N43" s="43"/>
      <c r="O43" s="43"/>
      <c r="P43" s="43"/>
      <c r="Q43" s="43"/>
      <c r="R43" s="43"/>
      <c r="S43" s="43"/>
      <c r="T43" s="43"/>
      <c r="U43" s="43"/>
      <c r="V43" s="43"/>
      <c r="W43" s="43"/>
      <c r="X43" s="43"/>
      <c r="Y43" s="43"/>
      <c r="Z43" s="43"/>
    </row>
    <row r="44">
      <c r="A44" s="90"/>
      <c r="B44" s="91"/>
      <c r="C44" s="92"/>
      <c r="D44" s="104"/>
      <c r="E44" s="104"/>
      <c r="F44" s="104"/>
      <c r="G44" s="43"/>
      <c r="H44" s="43"/>
      <c r="I44" s="43"/>
      <c r="J44" s="43"/>
      <c r="K44" s="43"/>
      <c r="L44" s="43"/>
      <c r="M44" s="43"/>
      <c r="N44" s="43"/>
      <c r="O44" s="43"/>
      <c r="P44" s="43"/>
      <c r="Q44" s="43"/>
      <c r="R44" s="43"/>
      <c r="S44" s="43"/>
      <c r="T44" s="43"/>
      <c r="U44" s="43"/>
      <c r="V44" s="43"/>
      <c r="W44" s="43"/>
      <c r="X44" s="43"/>
      <c r="Y44" s="43"/>
      <c r="Z44" s="43"/>
    </row>
    <row r="45">
      <c r="A45" s="90"/>
      <c r="B45" s="91"/>
      <c r="C45" s="92"/>
      <c r="D45" s="104"/>
      <c r="E45" s="104"/>
      <c r="F45" s="104"/>
      <c r="G45" s="43"/>
      <c r="H45" s="43"/>
      <c r="I45" s="43"/>
      <c r="J45" s="43"/>
      <c r="K45" s="43"/>
      <c r="L45" s="43"/>
      <c r="M45" s="43"/>
      <c r="N45" s="43"/>
      <c r="O45" s="43"/>
      <c r="P45" s="43"/>
      <c r="Q45" s="43"/>
      <c r="R45" s="43"/>
      <c r="S45" s="43"/>
      <c r="T45" s="43"/>
      <c r="U45" s="43"/>
      <c r="V45" s="43"/>
      <c r="W45" s="43"/>
      <c r="X45" s="43"/>
      <c r="Y45" s="43"/>
      <c r="Z45" s="43"/>
    </row>
    <row r="46">
      <c r="A46" s="90"/>
      <c r="B46" s="91"/>
      <c r="C46" s="92"/>
      <c r="D46" s="104"/>
      <c r="E46" s="104"/>
      <c r="F46" s="104"/>
      <c r="G46" s="43"/>
      <c r="H46" s="43"/>
      <c r="I46" s="43"/>
      <c r="J46" s="43"/>
      <c r="K46" s="43"/>
      <c r="L46" s="43"/>
      <c r="M46" s="43"/>
      <c r="N46" s="43"/>
      <c r="O46" s="43"/>
      <c r="P46" s="43"/>
      <c r="Q46" s="43"/>
      <c r="R46" s="43"/>
      <c r="S46" s="43"/>
      <c r="T46" s="43"/>
      <c r="U46" s="43"/>
      <c r="V46" s="43"/>
      <c r="W46" s="43"/>
      <c r="X46" s="43"/>
      <c r="Y46" s="43"/>
      <c r="Z46" s="43"/>
    </row>
    <row r="47">
      <c r="A47" s="90"/>
      <c r="B47" s="91"/>
      <c r="C47" s="92"/>
      <c r="D47" s="104"/>
      <c r="E47" s="104"/>
      <c r="F47" s="104"/>
      <c r="G47" s="43"/>
      <c r="H47" s="43"/>
      <c r="I47" s="43"/>
      <c r="J47" s="43"/>
      <c r="K47" s="43"/>
      <c r="L47" s="43"/>
      <c r="M47" s="43"/>
      <c r="N47" s="43"/>
      <c r="O47" s="43"/>
      <c r="P47" s="43"/>
      <c r="Q47" s="43"/>
      <c r="R47" s="43"/>
      <c r="S47" s="43"/>
      <c r="T47" s="43"/>
      <c r="U47" s="43"/>
      <c r="V47" s="43"/>
      <c r="W47" s="43"/>
      <c r="X47" s="43"/>
      <c r="Y47" s="43"/>
      <c r="Z47" s="43"/>
    </row>
    <row r="48">
      <c r="A48" s="90"/>
      <c r="B48" s="91"/>
      <c r="C48" s="92"/>
      <c r="D48" s="104"/>
      <c r="E48" s="104"/>
      <c r="F48" s="104"/>
      <c r="G48" s="43"/>
      <c r="H48" s="43"/>
      <c r="I48" s="43"/>
      <c r="J48" s="43"/>
      <c r="K48" s="43"/>
      <c r="L48" s="43"/>
      <c r="M48" s="43"/>
      <c r="N48" s="43"/>
      <c r="O48" s="43"/>
      <c r="P48" s="43"/>
      <c r="Q48" s="43"/>
      <c r="R48" s="43"/>
      <c r="S48" s="43"/>
      <c r="T48" s="43"/>
      <c r="U48" s="43"/>
      <c r="V48" s="43"/>
      <c r="W48" s="43"/>
      <c r="X48" s="43"/>
      <c r="Y48" s="43"/>
      <c r="Z48" s="43"/>
    </row>
    <row r="49">
      <c r="A49" s="90"/>
      <c r="B49" s="91"/>
      <c r="C49" s="92"/>
      <c r="D49" s="104"/>
      <c r="E49" s="104"/>
      <c r="F49" s="104"/>
      <c r="G49" s="43"/>
      <c r="H49" s="43"/>
      <c r="I49" s="43"/>
      <c r="J49" s="43"/>
      <c r="K49" s="43"/>
      <c r="L49" s="43"/>
      <c r="M49" s="43"/>
      <c r="N49" s="43"/>
      <c r="O49" s="43"/>
      <c r="P49" s="43"/>
      <c r="Q49" s="43"/>
      <c r="R49" s="43"/>
      <c r="S49" s="43"/>
      <c r="T49" s="43"/>
      <c r="U49" s="43"/>
      <c r="V49" s="43"/>
      <c r="W49" s="43"/>
      <c r="X49" s="43"/>
      <c r="Y49" s="43"/>
      <c r="Z49" s="43"/>
    </row>
    <row r="50">
      <c r="A50" s="90"/>
      <c r="B50" s="91"/>
      <c r="C50" s="92"/>
      <c r="D50" s="104"/>
      <c r="E50" s="104"/>
      <c r="F50" s="104"/>
      <c r="G50" s="43"/>
      <c r="H50" s="43"/>
      <c r="I50" s="43"/>
      <c r="J50" s="43"/>
      <c r="K50" s="43"/>
      <c r="L50" s="43"/>
      <c r="M50" s="43"/>
      <c r="N50" s="43"/>
      <c r="O50" s="43"/>
      <c r="P50" s="43"/>
      <c r="Q50" s="43"/>
      <c r="R50" s="43"/>
      <c r="S50" s="43"/>
      <c r="T50" s="43"/>
      <c r="U50" s="43"/>
      <c r="V50" s="43"/>
      <c r="W50" s="43"/>
      <c r="X50" s="43"/>
      <c r="Y50" s="43"/>
      <c r="Z50" s="43"/>
    </row>
    <row r="51">
      <c r="A51" s="90"/>
      <c r="B51" s="91"/>
      <c r="C51" s="92"/>
      <c r="D51" s="104"/>
      <c r="E51" s="104"/>
      <c r="F51" s="104"/>
      <c r="G51" s="43"/>
      <c r="H51" s="43"/>
      <c r="I51" s="43"/>
      <c r="J51" s="43"/>
      <c r="K51" s="43"/>
      <c r="L51" s="43"/>
      <c r="M51" s="43"/>
      <c r="N51" s="43"/>
      <c r="O51" s="43"/>
      <c r="P51" s="43"/>
      <c r="Q51" s="43"/>
      <c r="R51" s="43"/>
      <c r="S51" s="43"/>
      <c r="T51" s="43"/>
      <c r="U51" s="43"/>
      <c r="V51" s="43"/>
      <c r="W51" s="43"/>
      <c r="X51" s="43"/>
      <c r="Y51" s="43"/>
      <c r="Z51" s="43"/>
    </row>
    <row r="52">
      <c r="A52" s="90"/>
      <c r="B52" s="91"/>
      <c r="C52" s="92"/>
      <c r="D52" s="104"/>
      <c r="E52" s="104"/>
      <c r="F52" s="104"/>
      <c r="G52" s="43"/>
      <c r="H52" s="43"/>
      <c r="I52" s="43"/>
      <c r="J52" s="43"/>
      <c r="K52" s="43"/>
      <c r="L52" s="43"/>
      <c r="M52" s="43"/>
      <c r="N52" s="43"/>
      <c r="O52" s="43"/>
      <c r="P52" s="43"/>
      <c r="Q52" s="43"/>
      <c r="R52" s="43"/>
      <c r="S52" s="43"/>
      <c r="T52" s="43"/>
      <c r="U52" s="43"/>
      <c r="V52" s="43"/>
      <c r="W52" s="43"/>
      <c r="X52" s="43"/>
      <c r="Y52" s="43"/>
      <c r="Z52" s="43"/>
    </row>
    <row r="53">
      <c r="A53" s="90"/>
      <c r="B53" s="91"/>
      <c r="C53" s="92"/>
      <c r="D53" s="104"/>
      <c r="E53" s="104"/>
      <c r="F53" s="104"/>
      <c r="G53" s="43"/>
      <c r="H53" s="43"/>
      <c r="I53" s="43"/>
      <c r="J53" s="43"/>
      <c r="K53" s="43"/>
      <c r="L53" s="43"/>
      <c r="M53" s="43"/>
      <c r="N53" s="43"/>
      <c r="O53" s="43"/>
      <c r="P53" s="43"/>
      <c r="Q53" s="43"/>
      <c r="R53" s="43"/>
      <c r="S53" s="43"/>
      <c r="T53" s="43"/>
      <c r="U53" s="43"/>
      <c r="V53" s="43"/>
      <c r="W53" s="43"/>
      <c r="X53" s="43"/>
      <c r="Y53" s="43"/>
      <c r="Z53" s="43"/>
    </row>
    <row r="54">
      <c r="A54" s="90"/>
      <c r="B54" s="91"/>
      <c r="C54" s="92"/>
      <c r="D54" s="104"/>
      <c r="E54" s="104"/>
      <c r="F54" s="104"/>
      <c r="G54" s="43"/>
      <c r="H54" s="43"/>
      <c r="I54" s="43"/>
      <c r="J54" s="43"/>
      <c r="K54" s="43"/>
      <c r="L54" s="43"/>
      <c r="M54" s="43"/>
      <c r="N54" s="43"/>
      <c r="O54" s="43"/>
      <c r="P54" s="43"/>
      <c r="Q54" s="43"/>
      <c r="R54" s="43"/>
      <c r="S54" s="43"/>
      <c r="T54" s="43"/>
      <c r="U54" s="43"/>
      <c r="V54" s="43"/>
      <c r="W54" s="43"/>
      <c r="X54" s="43"/>
      <c r="Y54" s="43"/>
      <c r="Z54" s="43"/>
    </row>
    <row r="55">
      <c r="A55" s="90"/>
      <c r="B55" s="91"/>
      <c r="C55" s="92"/>
      <c r="D55" s="104"/>
      <c r="E55" s="104"/>
      <c r="F55" s="104"/>
      <c r="G55" s="43"/>
      <c r="H55" s="43"/>
      <c r="I55" s="43"/>
      <c r="J55" s="43"/>
      <c r="K55" s="43"/>
      <c r="L55" s="43"/>
      <c r="M55" s="43"/>
      <c r="N55" s="43"/>
      <c r="O55" s="43"/>
      <c r="P55" s="43"/>
      <c r="Q55" s="43"/>
      <c r="R55" s="43"/>
      <c r="S55" s="43"/>
      <c r="T55" s="43"/>
      <c r="U55" s="43"/>
      <c r="V55" s="43"/>
      <c r="W55" s="43"/>
      <c r="X55" s="43"/>
      <c r="Y55" s="43"/>
      <c r="Z55" s="43"/>
    </row>
    <row r="56">
      <c r="A56" s="90"/>
      <c r="B56" s="91"/>
      <c r="C56" s="92"/>
      <c r="D56" s="104"/>
      <c r="E56" s="104"/>
      <c r="F56" s="104"/>
      <c r="G56" s="43"/>
      <c r="H56" s="43"/>
      <c r="I56" s="43"/>
      <c r="J56" s="43"/>
      <c r="K56" s="43"/>
      <c r="L56" s="43"/>
      <c r="M56" s="43"/>
      <c r="N56" s="43"/>
      <c r="O56" s="43"/>
      <c r="P56" s="43"/>
      <c r="Q56" s="43"/>
      <c r="R56" s="43"/>
      <c r="S56" s="43"/>
      <c r="T56" s="43"/>
      <c r="U56" s="43"/>
      <c r="V56" s="43"/>
      <c r="W56" s="43"/>
      <c r="X56" s="43"/>
      <c r="Y56" s="43"/>
      <c r="Z56" s="43"/>
    </row>
    <row r="57">
      <c r="A57" s="90"/>
      <c r="B57" s="91"/>
      <c r="C57" s="92"/>
      <c r="D57" s="104"/>
      <c r="E57" s="104"/>
      <c r="F57" s="104"/>
      <c r="G57" s="43"/>
      <c r="H57" s="43"/>
      <c r="I57" s="43"/>
      <c r="J57" s="43"/>
      <c r="K57" s="43"/>
      <c r="L57" s="43"/>
      <c r="M57" s="43"/>
      <c r="N57" s="43"/>
      <c r="O57" s="43"/>
      <c r="P57" s="43"/>
      <c r="Q57" s="43"/>
      <c r="R57" s="43"/>
      <c r="S57" s="43"/>
      <c r="T57" s="43"/>
      <c r="U57" s="43"/>
      <c r="V57" s="43"/>
      <c r="W57" s="43"/>
      <c r="X57" s="43"/>
      <c r="Y57" s="43"/>
      <c r="Z57" s="43"/>
    </row>
    <row r="58">
      <c r="A58" s="90"/>
      <c r="B58" s="91"/>
      <c r="C58" s="92"/>
      <c r="D58" s="104"/>
      <c r="E58" s="104"/>
      <c r="F58" s="104"/>
      <c r="G58" s="43"/>
      <c r="H58" s="43"/>
      <c r="I58" s="43"/>
      <c r="J58" s="43"/>
      <c r="K58" s="43"/>
      <c r="L58" s="43"/>
      <c r="M58" s="43"/>
      <c r="N58" s="43"/>
      <c r="O58" s="43"/>
      <c r="P58" s="43"/>
      <c r="Q58" s="43"/>
      <c r="R58" s="43"/>
      <c r="S58" s="43"/>
      <c r="T58" s="43"/>
      <c r="U58" s="43"/>
      <c r="V58" s="43"/>
      <c r="W58" s="43"/>
      <c r="X58" s="43"/>
      <c r="Y58" s="43"/>
      <c r="Z58" s="43"/>
    </row>
    <row r="59">
      <c r="A59" s="90"/>
      <c r="B59" s="91"/>
      <c r="C59" s="92"/>
      <c r="D59" s="104"/>
      <c r="E59" s="104"/>
      <c r="F59" s="104"/>
      <c r="G59" s="43"/>
      <c r="H59" s="43"/>
      <c r="I59" s="43"/>
      <c r="J59" s="43"/>
      <c r="K59" s="43"/>
      <c r="L59" s="43"/>
      <c r="M59" s="43"/>
      <c r="N59" s="43"/>
      <c r="O59" s="43"/>
      <c r="P59" s="43"/>
      <c r="Q59" s="43"/>
      <c r="R59" s="43"/>
      <c r="S59" s="43"/>
      <c r="T59" s="43"/>
      <c r="U59" s="43"/>
      <c r="V59" s="43"/>
      <c r="W59" s="43"/>
      <c r="X59" s="43"/>
      <c r="Y59" s="43"/>
      <c r="Z59" s="43"/>
    </row>
    <row r="60">
      <c r="A60" s="90"/>
      <c r="B60" s="91"/>
      <c r="C60" s="92"/>
      <c r="D60" s="104"/>
      <c r="E60" s="104"/>
      <c r="F60" s="104"/>
      <c r="G60" s="43"/>
      <c r="H60" s="43"/>
      <c r="I60" s="43"/>
      <c r="J60" s="43"/>
      <c r="K60" s="43"/>
      <c r="L60" s="43"/>
      <c r="M60" s="43"/>
      <c r="N60" s="43"/>
      <c r="O60" s="43"/>
      <c r="P60" s="43"/>
      <c r="Q60" s="43"/>
      <c r="R60" s="43"/>
      <c r="S60" s="43"/>
      <c r="T60" s="43"/>
      <c r="U60" s="43"/>
      <c r="V60" s="43"/>
      <c r="W60" s="43"/>
      <c r="X60" s="43"/>
      <c r="Y60" s="43"/>
      <c r="Z60" s="43"/>
    </row>
    <row r="61">
      <c r="A61" s="90"/>
      <c r="B61" s="91"/>
      <c r="C61" s="92"/>
      <c r="D61" s="104"/>
      <c r="E61" s="104"/>
      <c r="F61" s="104"/>
      <c r="G61" s="43"/>
      <c r="H61" s="43"/>
      <c r="I61" s="43"/>
      <c r="J61" s="43"/>
      <c r="K61" s="43"/>
      <c r="L61" s="43"/>
      <c r="M61" s="43"/>
      <c r="N61" s="43"/>
      <c r="O61" s="43"/>
      <c r="P61" s="43"/>
      <c r="Q61" s="43"/>
      <c r="R61" s="43"/>
      <c r="S61" s="43"/>
      <c r="T61" s="43"/>
      <c r="U61" s="43"/>
      <c r="V61" s="43"/>
      <c r="W61" s="43"/>
      <c r="X61" s="43"/>
      <c r="Y61" s="43"/>
      <c r="Z61" s="43"/>
    </row>
    <row r="62">
      <c r="A62" s="90"/>
      <c r="B62" s="91"/>
      <c r="C62" s="92"/>
      <c r="D62" s="104"/>
      <c r="E62" s="104"/>
      <c r="F62" s="104"/>
      <c r="G62" s="43"/>
      <c r="H62" s="43"/>
      <c r="I62" s="43"/>
      <c r="J62" s="43"/>
      <c r="K62" s="43"/>
      <c r="L62" s="43"/>
      <c r="M62" s="43"/>
      <c r="N62" s="43"/>
      <c r="O62" s="43"/>
      <c r="P62" s="43"/>
      <c r="Q62" s="43"/>
      <c r="R62" s="43"/>
      <c r="S62" s="43"/>
      <c r="T62" s="43"/>
      <c r="U62" s="43"/>
      <c r="V62" s="43"/>
      <c r="W62" s="43"/>
      <c r="X62" s="43"/>
      <c r="Y62" s="43"/>
      <c r="Z62" s="43"/>
    </row>
    <row r="63">
      <c r="A63" s="90"/>
      <c r="B63" s="91"/>
      <c r="C63" s="92"/>
      <c r="D63" s="104"/>
      <c r="E63" s="104"/>
      <c r="F63" s="104"/>
      <c r="G63" s="43"/>
      <c r="H63" s="43"/>
      <c r="I63" s="43"/>
      <c r="J63" s="43"/>
      <c r="K63" s="43"/>
      <c r="L63" s="43"/>
      <c r="M63" s="43"/>
      <c r="N63" s="43"/>
      <c r="O63" s="43"/>
      <c r="P63" s="43"/>
      <c r="Q63" s="43"/>
      <c r="R63" s="43"/>
      <c r="S63" s="43"/>
      <c r="T63" s="43"/>
      <c r="U63" s="43"/>
      <c r="V63" s="43"/>
      <c r="W63" s="43"/>
      <c r="X63" s="43"/>
      <c r="Y63" s="43"/>
      <c r="Z63" s="43"/>
    </row>
    <row r="64">
      <c r="A64" s="90"/>
      <c r="B64" s="91"/>
      <c r="C64" s="92"/>
      <c r="D64" s="104"/>
      <c r="E64" s="104"/>
      <c r="F64" s="104"/>
      <c r="G64" s="43"/>
      <c r="H64" s="43"/>
      <c r="I64" s="43"/>
      <c r="J64" s="43"/>
      <c r="K64" s="43"/>
      <c r="L64" s="43"/>
      <c r="M64" s="43"/>
      <c r="N64" s="43"/>
      <c r="O64" s="43"/>
      <c r="P64" s="43"/>
      <c r="Q64" s="43"/>
      <c r="R64" s="43"/>
      <c r="S64" s="43"/>
      <c r="T64" s="43"/>
      <c r="U64" s="43"/>
      <c r="V64" s="43"/>
      <c r="W64" s="43"/>
      <c r="X64" s="43"/>
      <c r="Y64" s="43"/>
      <c r="Z64" s="43"/>
    </row>
    <row r="65">
      <c r="A65" s="90"/>
      <c r="B65" s="91"/>
      <c r="C65" s="92"/>
      <c r="D65" s="104"/>
      <c r="E65" s="104"/>
      <c r="F65" s="104"/>
      <c r="G65" s="43"/>
      <c r="H65" s="43"/>
      <c r="I65" s="43"/>
      <c r="J65" s="43"/>
      <c r="K65" s="43"/>
      <c r="L65" s="43"/>
      <c r="M65" s="43"/>
      <c r="N65" s="43"/>
      <c r="O65" s="43"/>
      <c r="P65" s="43"/>
      <c r="Q65" s="43"/>
      <c r="R65" s="43"/>
      <c r="S65" s="43"/>
      <c r="T65" s="43"/>
      <c r="U65" s="43"/>
      <c r="V65" s="43"/>
      <c r="W65" s="43"/>
      <c r="X65" s="43"/>
      <c r="Y65" s="43"/>
      <c r="Z65" s="43"/>
    </row>
    <row r="66">
      <c r="A66" s="90"/>
      <c r="B66" s="91"/>
      <c r="C66" s="92"/>
      <c r="D66" s="104"/>
      <c r="E66" s="104"/>
      <c r="F66" s="104"/>
      <c r="G66" s="43"/>
      <c r="H66" s="43"/>
      <c r="I66" s="43"/>
      <c r="J66" s="43"/>
      <c r="K66" s="43"/>
      <c r="L66" s="43"/>
      <c r="M66" s="43"/>
      <c r="N66" s="43"/>
      <c r="O66" s="43"/>
      <c r="P66" s="43"/>
      <c r="Q66" s="43"/>
      <c r="R66" s="43"/>
      <c r="S66" s="43"/>
      <c r="T66" s="43"/>
      <c r="U66" s="43"/>
      <c r="V66" s="43"/>
      <c r="W66" s="43"/>
      <c r="X66" s="43"/>
      <c r="Y66" s="43"/>
      <c r="Z66" s="43"/>
    </row>
    <row r="67">
      <c r="A67" s="90"/>
      <c r="B67" s="91"/>
      <c r="C67" s="92"/>
      <c r="D67" s="104"/>
      <c r="E67" s="104"/>
      <c r="F67" s="104"/>
      <c r="G67" s="43"/>
      <c r="H67" s="43"/>
      <c r="I67" s="43"/>
      <c r="J67" s="43"/>
      <c r="K67" s="43"/>
      <c r="L67" s="43"/>
      <c r="M67" s="43"/>
      <c r="N67" s="43"/>
      <c r="O67" s="43"/>
      <c r="P67" s="43"/>
      <c r="Q67" s="43"/>
      <c r="R67" s="43"/>
      <c r="S67" s="43"/>
      <c r="T67" s="43"/>
      <c r="U67" s="43"/>
      <c r="V67" s="43"/>
      <c r="W67" s="43"/>
      <c r="X67" s="43"/>
      <c r="Y67" s="43"/>
      <c r="Z67" s="43"/>
    </row>
    <row r="68">
      <c r="A68" s="90"/>
      <c r="B68" s="91"/>
      <c r="C68" s="92"/>
      <c r="D68" s="104"/>
      <c r="E68" s="104"/>
      <c r="F68" s="104"/>
      <c r="G68" s="43"/>
      <c r="H68" s="43"/>
      <c r="I68" s="43"/>
      <c r="J68" s="43"/>
      <c r="K68" s="43"/>
      <c r="L68" s="43"/>
      <c r="M68" s="43"/>
      <c r="N68" s="43"/>
      <c r="O68" s="43"/>
      <c r="P68" s="43"/>
      <c r="Q68" s="43"/>
      <c r="R68" s="43"/>
      <c r="S68" s="43"/>
      <c r="T68" s="43"/>
      <c r="U68" s="43"/>
      <c r="V68" s="43"/>
      <c r="W68" s="43"/>
      <c r="X68" s="43"/>
      <c r="Y68" s="43"/>
      <c r="Z68" s="43"/>
    </row>
    <row r="69">
      <c r="A69" s="90"/>
      <c r="B69" s="91"/>
      <c r="C69" s="92"/>
      <c r="D69" s="104"/>
      <c r="E69" s="104"/>
      <c r="F69" s="104"/>
      <c r="G69" s="43"/>
      <c r="H69" s="43"/>
      <c r="I69" s="43"/>
      <c r="J69" s="43"/>
      <c r="K69" s="43"/>
      <c r="L69" s="43"/>
      <c r="M69" s="43"/>
      <c r="N69" s="43"/>
      <c r="O69" s="43"/>
      <c r="P69" s="43"/>
      <c r="Q69" s="43"/>
      <c r="R69" s="43"/>
      <c r="S69" s="43"/>
      <c r="T69" s="43"/>
      <c r="U69" s="43"/>
      <c r="V69" s="43"/>
      <c r="W69" s="43"/>
      <c r="X69" s="43"/>
      <c r="Y69" s="43"/>
      <c r="Z69" s="43"/>
    </row>
    <row r="70">
      <c r="A70" s="90"/>
      <c r="B70" s="91"/>
      <c r="C70" s="92"/>
      <c r="D70" s="104"/>
      <c r="E70" s="104"/>
      <c r="F70" s="104"/>
      <c r="G70" s="43"/>
      <c r="H70" s="43"/>
      <c r="I70" s="43"/>
      <c r="J70" s="43"/>
      <c r="K70" s="43"/>
      <c r="L70" s="43"/>
      <c r="M70" s="43"/>
      <c r="N70" s="43"/>
      <c r="O70" s="43"/>
      <c r="P70" s="43"/>
      <c r="Q70" s="43"/>
      <c r="R70" s="43"/>
      <c r="S70" s="43"/>
      <c r="T70" s="43"/>
      <c r="U70" s="43"/>
      <c r="V70" s="43"/>
      <c r="W70" s="43"/>
      <c r="X70" s="43"/>
      <c r="Y70" s="43"/>
      <c r="Z70" s="43"/>
    </row>
    <row r="71">
      <c r="A71" s="90"/>
      <c r="B71" s="91"/>
      <c r="C71" s="92"/>
      <c r="D71" s="104"/>
      <c r="E71" s="104"/>
      <c r="F71" s="104"/>
      <c r="G71" s="43"/>
      <c r="H71" s="43"/>
      <c r="I71" s="43"/>
      <c r="J71" s="43"/>
      <c r="K71" s="43"/>
      <c r="L71" s="43"/>
      <c r="M71" s="43"/>
      <c r="N71" s="43"/>
      <c r="O71" s="43"/>
      <c r="P71" s="43"/>
      <c r="Q71" s="43"/>
      <c r="R71" s="43"/>
      <c r="S71" s="43"/>
      <c r="T71" s="43"/>
      <c r="U71" s="43"/>
      <c r="V71" s="43"/>
      <c r="W71" s="43"/>
      <c r="X71" s="43"/>
      <c r="Y71" s="43"/>
      <c r="Z71" s="43"/>
    </row>
    <row r="72">
      <c r="A72" s="90"/>
      <c r="B72" s="91"/>
      <c r="C72" s="92"/>
      <c r="D72" s="104"/>
      <c r="E72" s="104"/>
      <c r="F72" s="104"/>
      <c r="G72" s="43"/>
      <c r="H72" s="43"/>
      <c r="I72" s="43"/>
      <c r="J72" s="43"/>
      <c r="K72" s="43"/>
      <c r="L72" s="43"/>
      <c r="M72" s="43"/>
      <c r="N72" s="43"/>
      <c r="O72" s="43"/>
      <c r="P72" s="43"/>
      <c r="Q72" s="43"/>
      <c r="R72" s="43"/>
      <c r="S72" s="43"/>
      <c r="T72" s="43"/>
      <c r="U72" s="43"/>
      <c r="V72" s="43"/>
      <c r="W72" s="43"/>
      <c r="X72" s="43"/>
      <c r="Y72" s="43"/>
      <c r="Z72" s="43"/>
    </row>
    <row r="73">
      <c r="A73" s="90"/>
      <c r="B73" s="91"/>
      <c r="C73" s="92"/>
      <c r="D73" s="104"/>
      <c r="E73" s="104"/>
      <c r="F73" s="104"/>
      <c r="G73" s="43"/>
      <c r="H73" s="43"/>
      <c r="I73" s="43"/>
      <c r="J73" s="43"/>
      <c r="K73" s="43"/>
      <c r="L73" s="43"/>
      <c r="M73" s="43"/>
      <c r="N73" s="43"/>
      <c r="O73" s="43"/>
      <c r="P73" s="43"/>
      <c r="Q73" s="43"/>
      <c r="R73" s="43"/>
      <c r="S73" s="43"/>
      <c r="T73" s="43"/>
      <c r="U73" s="43"/>
      <c r="V73" s="43"/>
      <c r="W73" s="43"/>
      <c r="X73" s="43"/>
      <c r="Y73" s="43"/>
      <c r="Z73" s="43"/>
    </row>
    <row r="74">
      <c r="A74" s="90"/>
      <c r="B74" s="91"/>
      <c r="C74" s="92"/>
      <c r="D74" s="104"/>
      <c r="E74" s="104"/>
      <c r="F74" s="104"/>
      <c r="G74" s="43"/>
      <c r="H74" s="43"/>
      <c r="I74" s="43"/>
      <c r="J74" s="43"/>
      <c r="K74" s="43"/>
      <c r="L74" s="43"/>
      <c r="M74" s="43"/>
      <c r="N74" s="43"/>
      <c r="O74" s="43"/>
      <c r="P74" s="43"/>
      <c r="Q74" s="43"/>
      <c r="R74" s="43"/>
      <c r="S74" s="43"/>
      <c r="T74" s="43"/>
      <c r="U74" s="43"/>
      <c r="V74" s="43"/>
      <c r="W74" s="43"/>
      <c r="X74" s="43"/>
      <c r="Y74" s="43"/>
      <c r="Z74" s="43"/>
    </row>
    <row r="75">
      <c r="A75" s="90"/>
      <c r="B75" s="91"/>
      <c r="C75" s="92"/>
      <c r="D75" s="104"/>
      <c r="E75" s="104"/>
      <c r="F75" s="104"/>
      <c r="G75" s="43"/>
      <c r="H75" s="43"/>
      <c r="I75" s="43"/>
      <c r="J75" s="43"/>
      <c r="K75" s="43"/>
      <c r="L75" s="43"/>
      <c r="M75" s="43"/>
      <c r="N75" s="43"/>
      <c r="O75" s="43"/>
      <c r="P75" s="43"/>
      <c r="Q75" s="43"/>
      <c r="R75" s="43"/>
      <c r="S75" s="43"/>
      <c r="T75" s="43"/>
      <c r="U75" s="43"/>
      <c r="V75" s="43"/>
      <c r="W75" s="43"/>
      <c r="X75" s="43"/>
      <c r="Y75" s="43"/>
      <c r="Z75" s="43"/>
    </row>
    <row r="76">
      <c r="A76" s="90"/>
      <c r="B76" s="91"/>
      <c r="C76" s="92"/>
      <c r="D76" s="104"/>
      <c r="E76" s="104"/>
      <c r="F76" s="104"/>
      <c r="G76" s="43"/>
      <c r="H76" s="43"/>
      <c r="I76" s="43"/>
      <c r="J76" s="43"/>
      <c r="K76" s="43"/>
      <c r="L76" s="43"/>
      <c r="M76" s="43"/>
      <c r="N76" s="43"/>
      <c r="O76" s="43"/>
      <c r="P76" s="43"/>
      <c r="Q76" s="43"/>
      <c r="R76" s="43"/>
      <c r="S76" s="43"/>
      <c r="T76" s="43"/>
      <c r="U76" s="43"/>
      <c r="V76" s="43"/>
      <c r="W76" s="43"/>
      <c r="X76" s="43"/>
      <c r="Y76" s="43"/>
      <c r="Z76" s="43"/>
    </row>
    <row r="77">
      <c r="A77" s="90"/>
      <c r="B77" s="91"/>
      <c r="C77" s="92"/>
      <c r="D77" s="104"/>
      <c r="E77" s="104"/>
      <c r="F77" s="104"/>
      <c r="G77" s="43"/>
      <c r="H77" s="43"/>
      <c r="I77" s="43"/>
      <c r="J77" s="43"/>
      <c r="K77" s="43"/>
      <c r="L77" s="43"/>
      <c r="M77" s="43"/>
      <c r="N77" s="43"/>
      <c r="O77" s="43"/>
      <c r="P77" s="43"/>
      <c r="Q77" s="43"/>
      <c r="R77" s="43"/>
      <c r="S77" s="43"/>
      <c r="T77" s="43"/>
      <c r="U77" s="43"/>
      <c r="V77" s="43"/>
      <c r="W77" s="43"/>
      <c r="X77" s="43"/>
      <c r="Y77" s="43"/>
      <c r="Z77" s="43"/>
    </row>
    <row r="78">
      <c r="A78" s="90"/>
      <c r="B78" s="91"/>
      <c r="C78" s="92"/>
      <c r="D78" s="104"/>
      <c r="E78" s="104"/>
      <c r="F78" s="104"/>
      <c r="G78" s="43"/>
      <c r="H78" s="43"/>
      <c r="I78" s="43"/>
      <c r="J78" s="43"/>
      <c r="K78" s="43"/>
      <c r="L78" s="43"/>
      <c r="M78" s="43"/>
      <c r="N78" s="43"/>
      <c r="O78" s="43"/>
      <c r="P78" s="43"/>
      <c r="Q78" s="43"/>
      <c r="R78" s="43"/>
      <c r="S78" s="43"/>
      <c r="T78" s="43"/>
      <c r="U78" s="43"/>
      <c r="V78" s="43"/>
      <c r="W78" s="43"/>
      <c r="X78" s="43"/>
      <c r="Y78" s="43"/>
      <c r="Z78" s="43"/>
    </row>
    <row r="79">
      <c r="A79" s="90"/>
      <c r="B79" s="91"/>
      <c r="C79" s="92"/>
      <c r="D79" s="104"/>
      <c r="E79" s="104"/>
      <c r="F79" s="104"/>
      <c r="G79" s="43"/>
      <c r="H79" s="43"/>
      <c r="I79" s="43"/>
      <c r="J79" s="43"/>
      <c r="K79" s="43"/>
      <c r="L79" s="43"/>
      <c r="M79" s="43"/>
      <c r="N79" s="43"/>
      <c r="O79" s="43"/>
      <c r="P79" s="43"/>
      <c r="Q79" s="43"/>
      <c r="R79" s="43"/>
      <c r="S79" s="43"/>
      <c r="T79" s="43"/>
      <c r="U79" s="43"/>
      <c r="V79" s="43"/>
      <c r="W79" s="43"/>
      <c r="X79" s="43"/>
      <c r="Y79" s="43"/>
      <c r="Z79" s="43"/>
    </row>
    <row r="80">
      <c r="A80" s="90"/>
      <c r="B80" s="91"/>
      <c r="C80" s="92"/>
      <c r="D80" s="104"/>
      <c r="E80" s="104"/>
      <c r="F80" s="104"/>
      <c r="G80" s="43"/>
      <c r="H80" s="43"/>
      <c r="I80" s="43"/>
      <c r="J80" s="43"/>
      <c r="K80" s="43"/>
      <c r="L80" s="43"/>
      <c r="M80" s="43"/>
      <c r="N80" s="43"/>
      <c r="O80" s="43"/>
      <c r="P80" s="43"/>
      <c r="Q80" s="43"/>
      <c r="R80" s="43"/>
      <c r="S80" s="43"/>
      <c r="T80" s="43"/>
      <c r="U80" s="43"/>
      <c r="V80" s="43"/>
      <c r="W80" s="43"/>
      <c r="X80" s="43"/>
      <c r="Y80" s="43"/>
      <c r="Z80" s="43"/>
    </row>
    <row r="81">
      <c r="A81" s="90"/>
      <c r="B81" s="91"/>
      <c r="C81" s="92"/>
      <c r="D81" s="104"/>
      <c r="E81" s="104"/>
      <c r="F81" s="104"/>
      <c r="G81" s="43"/>
      <c r="H81" s="43"/>
      <c r="I81" s="43"/>
      <c r="J81" s="43"/>
      <c r="K81" s="43"/>
      <c r="L81" s="43"/>
      <c r="M81" s="43"/>
      <c r="N81" s="43"/>
      <c r="O81" s="43"/>
      <c r="P81" s="43"/>
      <c r="Q81" s="43"/>
      <c r="R81" s="43"/>
      <c r="S81" s="43"/>
      <c r="T81" s="43"/>
      <c r="U81" s="43"/>
      <c r="V81" s="43"/>
      <c r="W81" s="43"/>
      <c r="X81" s="43"/>
      <c r="Y81" s="43"/>
      <c r="Z81" s="43"/>
    </row>
    <row r="82">
      <c r="A82" s="90"/>
      <c r="B82" s="91"/>
      <c r="C82" s="92"/>
      <c r="D82" s="104"/>
      <c r="E82" s="104"/>
      <c r="F82" s="104"/>
      <c r="G82" s="43"/>
      <c r="H82" s="43"/>
      <c r="I82" s="43"/>
      <c r="J82" s="43"/>
      <c r="K82" s="43"/>
      <c r="L82" s="43"/>
      <c r="M82" s="43"/>
      <c r="N82" s="43"/>
      <c r="O82" s="43"/>
      <c r="P82" s="43"/>
      <c r="Q82" s="43"/>
      <c r="R82" s="43"/>
      <c r="S82" s="43"/>
      <c r="T82" s="43"/>
      <c r="U82" s="43"/>
      <c r="V82" s="43"/>
      <c r="W82" s="43"/>
      <c r="X82" s="43"/>
      <c r="Y82" s="43"/>
      <c r="Z82" s="43"/>
    </row>
    <row r="83">
      <c r="A83" s="90"/>
      <c r="B83" s="91"/>
      <c r="C83" s="92"/>
      <c r="D83" s="104"/>
      <c r="E83" s="104"/>
      <c r="F83" s="104"/>
      <c r="G83" s="43"/>
      <c r="H83" s="43"/>
      <c r="I83" s="43"/>
      <c r="J83" s="43"/>
      <c r="K83" s="43"/>
      <c r="L83" s="43"/>
      <c r="M83" s="43"/>
      <c r="N83" s="43"/>
      <c r="O83" s="43"/>
      <c r="P83" s="43"/>
      <c r="Q83" s="43"/>
      <c r="R83" s="43"/>
      <c r="S83" s="43"/>
      <c r="T83" s="43"/>
      <c r="U83" s="43"/>
      <c r="V83" s="43"/>
      <c r="W83" s="43"/>
      <c r="X83" s="43"/>
      <c r="Y83" s="43"/>
      <c r="Z83" s="43"/>
    </row>
    <row r="84">
      <c r="A84" s="90"/>
      <c r="B84" s="91"/>
      <c r="C84" s="92"/>
      <c r="D84" s="104"/>
      <c r="E84" s="104"/>
      <c r="F84" s="104"/>
      <c r="G84" s="43"/>
      <c r="H84" s="43"/>
      <c r="I84" s="43"/>
      <c r="J84" s="43"/>
      <c r="K84" s="43"/>
      <c r="L84" s="43"/>
      <c r="M84" s="43"/>
      <c r="N84" s="43"/>
      <c r="O84" s="43"/>
      <c r="P84" s="43"/>
      <c r="Q84" s="43"/>
      <c r="R84" s="43"/>
      <c r="S84" s="43"/>
      <c r="T84" s="43"/>
      <c r="U84" s="43"/>
      <c r="V84" s="43"/>
      <c r="W84" s="43"/>
      <c r="X84" s="43"/>
      <c r="Y84" s="43"/>
      <c r="Z84" s="43"/>
    </row>
    <row r="85">
      <c r="A85" s="90"/>
      <c r="B85" s="91"/>
      <c r="C85" s="92"/>
      <c r="D85" s="104"/>
      <c r="E85" s="104"/>
      <c r="F85" s="104"/>
      <c r="G85" s="43"/>
      <c r="H85" s="43"/>
      <c r="I85" s="43"/>
      <c r="J85" s="43"/>
      <c r="K85" s="43"/>
      <c r="L85" s="43"/>
      <c r="M85" s="43"/>
      <c r="N85" s="43"/>
      <c r="O85" s="43"/>
      <c r="P85" s="43"/>
      <c r="Q85" s="43"/>
      <c r="R85" s="43"/>
      <c r="S85" s="43"/>
      <c r="T85" s="43"/>
      <c r="U85" s="43"/>
      <c r="V85" s="43"/>
      <c r="W85" s="43"/>
      <c r="X85" s="43"/>
      <c r="Y85" s="43"/>
      <c r="Z85" s="43"/>
    </row>
    <row r="86">
      <c r="A86" s="90"/>
      <c r="B86" s="91"/>
      <c r="C86" s="92"/>
      <c r="D86" s="104"/>
      <c r="E86" s="104"/>
      <c r="F86" s="104"/>
      <c r="G86" s="43"/>
      <c r="H86" s="43"/>
      <c r="I86" s="43"/>
      <c r="J86" s="43"/>
      <c r="K86" s="43"/>
      <c r="L86" s="43"/>
      <c r="M86" s="43"/>
      <c r="N86" s="43"/>
      <c r="O86" s="43"/>
      <c r="P86" s="43"/>
      <c r="Q86" s="43"/>
      <c r="R86" s="43"/>
      <c r="S86" s="43"/>
      <c r="T86" s="43"/>
      <c r="U86" s="43"/>
      <c r="V86" s="43"/>
      <c r="W86" s="43"/>
      <c r="X86" s="43"/>
      <c r="Y86" s="43"/>
      <c r="Z86" s="43"/>
    </row>
    <row r="87">
      <c r="A87" s="90"/>
      <c r="B87" s="91"/>
      <c r="C87" s="92"/>
      <c r="D87" s="104"/>
      <c r="E87" s="104"/>
      <c r="F87" s="104"/>
      <c r="G87" s="43"/>
      <c r="H87" s="43"/>
      <c r="I87" s="43"/>
      <c r="J87" s="43"/>
      <c r="K87" s="43"/>
      <c r="L87" s="43"/>
      <c r="M87" s="43"/>
      <c r="N87" s="43"/>
      <c r="O87" s="43"/>
      <c r="P87" s="43"/>
      <c r="Q87" s="43"/>
      <c r="R87" s="43"/>
      <c r="S87" s="43"/>
      <c r="T87" s="43"/>
      <c r="U87" s="43"/>
      <c r="V87" s="43"/>
      <c r="W87" s="43"/>
      <c r="X87" s="43"/>
      <c r="Y87" s="43"/>
      <c r="Z87" s="43"/>
    </row>
    <row r="88">
      <c r="A88" s="90"/>
      <c r="B88" s="91"/>
      <c r="C88" s="92"/>
      <c r="D88" s="104"/>
      <c r="E88" s="104"/>
      <c r="F88" s="104"/>
      <c r="G88" s="43"/>
      <c r="H88" s="43"/>
      <c r="I88" s="43"/>
      <c r="J88" s="43"/>
      <c r="K88" s="43"/>
      <c r="L88" s="43"/>
      <c r="M88" s="43"/>
      <c r="N88" s="43"/>
      <c r="O88" s="43"/>
      <c r="P88" s="43"/>
      <c r="Q88" s="43"/>
      <c r="R88" s="43"/>
      <c r="S88" s="43"/>
      <c r="T88" s="43"/>
      <c r="U88" s="43"/>
      <c r="V88" s="43"/>
      <c r="W88" s="43"/>
      <c r="X88" s="43"/>
      <c r="Y88" s="43"/>
      <c r="Z88" s="43"/>
    </row>
    <row r="89">
      <c r="A89" s="90"/>
      <c r="B89" s="91"/>
      <c r="C89" s="92"/>
      <c r="D89" s="104"/>
      <c r="E89" s="104"/>
      <c r="F89" s="104"/>
      <c r="G89" s="43"/>
      <c r="H89" s="43"/>
      <c r="I89" s="43"/>
      <c r="J89" s="43"/>
      <c r="K89" s="43"/>
      <c r="L89" s="43"/>
      <c r="M89" s="43"/>
      <c r="N89" s="43"/>
      <c r="O89" s="43"/>
      <c r="P89" s="43"/>
      <c r="Q89" s="43"/>
      <c r="R89" s="43"/>
      <c r="S89" s="43"/>
      <c r="T89" s="43"/>
      <c r="U89" s="43"/>
      <c r="V89" s="43"/>
      <c r="W89" s="43"/>
      <c r="X89" s="43"/>
      <c r="Y89" s="43"/>
      <c r="Z89" s="43"/>
    </row>
    <row r="90">
      <c r="A90" s="90"/>
      <c r="B90" s="91"/>
      <c r="C90" s="92"/>
      <c r="D90" s="104"/>
      <c r="E90" s="104"/>
      <c r="F90" s="104"/>
      <c r="G90" s="43"/>
      <c r="H90" s="43"/>
      <c r="I90" s="43"/>
      <c r="J90" s="43"/>
      <c r="K90" s="43"/>
      <c r="L90" s="43"/>
      <c r="M90" s="43"/>
      <c r="N90" s="43"/>
      <c r="O90" s="43"/>
      <c r="P90" s="43"/>
      <c r="Q90" s="43"/>
      <c r="R90" s="43"/>
      <c r="S90" s="43"/>
      <c r="T90" s="43"/>
      <c r="U90" s="43"/>
      <c r="V90" s="43"/>
      <c r="W90" s="43"/>
      <c r="X90" s="43"/>
      <c r="Y90" s="43"/>
      <c r="Z90" s="43"/>
    </row>
    <row r="91">
      <c r="A91" s="90"/>
      <c r="B91" s="91"/>
      <c r="C91" s="92"/>
      <c r="D91" s="104"/>
      <c r="E91" s="104"/>
      <c r="F91" s="104"/>
      <c r="G91" s="43"/>
      <c r="H91" s="43"/>
      <c r="I91" s="43"/>
      <c r="J91" s="43"/>
      <c r="K91" s="43"/>
      <c r="L91" s="43"/>
      <c r="M91" s="43"/>
      <c r="N91" s="43"/>
      <c r="O91" s="43"/>
      <c r="P91" s="43"/>
      <c r="Q91" s="43"/>
      <c r="R91" s="43"/>
      <c r="S91" s="43"/>
      <c r="T91" s="43"/>
      <c r="U91" s="43"/>
      <c r="V91" s="43"/>
      <c r="W91" s="43"/>
      <c r="X91" s="43"/>
      <c r="Y91" s="43"/>
      <c r="Z91" s="43"/>
    </row>
    <row r="92">
      <c r="A92" s="90"/>
      <c r="B92" s="91"/>
      <c r="C92" s="92"/>
      <c r="D92" s="104"/>
      <c r="E92" s="104"/>
      <c r="F92" s="104"/>
      <c r="G92" s="43"/>
      <c r="H92" s="43"/>
      <c r="I92" s="43"/>
      <c r="J92" s="43"/>
      <c r="K92" s="43"/>
      <c r="L92" s="43"/>
      <c r="M92" s="43"/>
      <c r="N92" s="43"/>
      <c r="O92" s="43"/>
      <c r="P92" s="43"/>
      <c r="Q92" s="43"/>
      <c r="R92" s="43"/>
      <c r="S92" s="43"/>
      <c r="T92" s="43"/>
      <c r="U92" s="43"/>
      <c r="V92" s="43"/>
      <c r="W92" s="43"/>
      <c r="X92" s="43"/>
      <c r="Y92" s="43"/>
      <c r="Z92" s="43"/>
    </row>
    <row r="93">
      <c r="A93" s="90"/>
      <c r="B93" s="91"/>
      <c r="C93" s="92"/>
      <c r="D93" s="104"/>
      <c r="E93" s="104"/>
      <c r="F93" s="104"/>
      <c r="G93" s="43"/>
      <c r="H93" s="43"/>
      <c r="I93" s="43"/>
      <c r="J93" s="43"/>
      <c r="K93" s="43"/>
      <c r="L93" s="43"/>
      <c r="M93" s="43"/>
      <c r="N93" s="43"/>
      <c r="O93" s="43"/>
      <c r="P93" s="43"/>
      <c r="Q93" s="43"/>
      <c r="R93" s="43"/>
      <c r="S93" s="43"/>
      <c r="T93" s="43"/>
      <c r="U93" s="43"/>
      <c r="V93" s="43"/>
      <c r="W93" s="43"/>
      <c r="X93" s="43"/>
      <c r="Y93" s="43"/>
      <c r="Z93" s="43"/>
    </row>
    <row r="94">
      <c r="A94" s="90"/>
      <c r="B94" s="91"/>
      <c r="C94" s="92"/>
      <c r="D94" s="104"/>
      <c r="E94" s="104"/>
      <c r="F94" s="104"/>
      <c r="G94" s="43"/>
      <c r="H94" s="43"/>
      <c r="I94" s="43"/>
      <c r="J94" s="43"/>
      <c r="K94" s="43"/>
      <c r="L94" s="43"/>
      <c r="M94" s="43"/>
      <c r="N94" s="43"/>
      <c r="O94" s="43"/>
      <c r="P94" s="43"/>
      <c r="Q94" s="43"/>
      <c r="R94" s="43"/>
      <c r="S94" s="43"/>
      <c r="T94" s="43"/>
      <c r="U94" s="43"/>
      <c r="V94" s="43"/>
      <c r="W94" s="43"/>
      <c r="X94" s="43"/>
      <c r="Y94" s="43"/>
      <c r="Z94" s="43"/>
    </row>
    <row r="95">
      <c r="A95" s="90"/>
      <c r="B95" s="91"/>
      <c r="C95" s="92"/>
      <c r="D95" s="104"/>
      <c r="E95" s="104"/>
      <c r="F95" s="104"/>
      <c r="G95" s="43"/>
      <c r="H95" s="43"/>
      <c r="I95" s="43"/>
      <c r="J95" s="43"/>
      <c r="K95" s="43"/>
      <c r="L95" s="43"/>
      <c r="M95" s="43"/>
      <c r="N95" s="43"/>
      <c r="O95" s="43"/>
      <c r="P95" s="43"/>
      <c r="Q95" s="43"/>
      <c r="R95" s="43"/>
      <c r="S95" s="43"/>
      <c r="T95" s="43"/>
      <c r="U95" s="43"/>
      <c r="V95" s="43"/>
      <c r="W95" s="43"/>
      <c r="X95" s="43"/>
      <c r="Y95" s="43"/>
      <c r="Z95" s="43"/>
    </row>
    <row r="96">
      <c r="A96" s="90"/>
      <c r="B96" s="91"/>
      <c r="C96" s="92"/>
      <c r="D96" s="104"/>
      <c r="E96" s="104"/>
      <c r="F96" s="104"/>
      <c r="G96" s="43"/>
      <c r="H96" s="43"/>
      <c r="I96" s="43"/>
      <c r="J96" s="43"/>
      <c r="K96" s="43"/>
      <c r="L96" s="43"/>
      <c r="M96" s="43"/>
      <c r="N96" s="43"/>
      <c r="O96" s="43"/>
      <c r="P96" s="43"/>
      <c r="Q96" s="43"/>
      <c r="R96" s="43"/>
      <c r="S96" s="43"/>
      <c r="T96" s="43"/>
      <c r="U96" s="43"/>
      <c r="V96" s="43"/>
      <c r="W96" s="43"/>
      <c r="X96" s="43"/>
      <c r="Y96" s="43"/>
      <c r="Z96" s="43"/>
    </row>
    <row r="97">
      <c r="A97" s="90"/>
      <c r="B97" s="91"/>
      <c r="C97" s="92"/>
      <c r="D97" s="104"/>
      <c r="E97" s="104"/>
      <c r="F97" s="104"/>
      <c r="G97" s="43"/>
      <c r="H97" s="43"/>
      <c r="I97" s="43"/>
      <c r="J97" s="43"/>
      <c r="K97" s="43"/>
      <c r="L97" s="43"/>
      <c r="M97" s="43"/>
      <c r="N97" s="43"/>
      <c r="O97" s="43"/>
      <c r="P97" s="43"/>
      <c r="Q97" s="43"/>
      <c r="R97" s="43"/>
      <c r="S97" s="43"/>
      <c r="T97" s="43"/>
      <c r="U97" s="43"/>
      <c r="V97" s="43"/>
      <c r="W97" s="43"/>
      <c r="X97" s="43"/>
      <c r="Y97" s="43"/>
      <c r="Z97" s="43"/>
    </row>
    <row r="98">
      <c r="A98" s="90"/>
      <c r="B98" s="91"/>
      <c r="C98" s="92"/>
      <c r="D98" s="104"/>
      <c r="E98" s="104"/>
      <c r="F98" s="104"/>
      <c r="G98" s="43"/>
      <c r="H98" s="43"/>
      <c r="I98" s="43"/>
      <c r="J98" s="43"/>
      <c r="K98" s="43"/>
      <c r="L98" s="43"/>
      <c r="M98" s="43"/>
      <c r="N98" s="43"/>
      <c r="O98" s="43"/>
      <c r="P98" s="43"/>
      <c r="Q98" s="43"/>
      <c r="R98" s="43"/>
      <c r="S98" s="43"/>
      <c r="T98" s="43"/>
      <c r="U98" s="43"/>
      <c r="V98" s="43"/>
      <c r="W98" s="43"/>
      <c r="X98" s="43"/>
      <c r="Y98" s="43"/>
      <c r="Z98" s="43"/>
    </row>
    <row r="99">
      <c r="A99" s="90"/>
      <c r="B99" s="91"/>
      <c r="C99" s="92"/>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WEST END NEIGHBORHOOD HOUSE</v>
      </c>
      <c r="B1" s="5"/>
      <c r="C1" s="2">
        <f>'Revenues 2023'!C1</f>
        <v>2023</v>
      </c>
      <c r="D1" s="106"/>
      <c r="E1" s="107"/>
      <c r="F1" s="43"/>
      <c r="G1" s="43"/>
      <c r="H1" s="43"/>
      <c r="I1" s="43"/>
      <c r="J1" s="43"/>
      <c r="K1" s="43"/>
      <c r="L1" s="43"/>
      <c r="M1" s="43"/>
      <c r="N1" s="43"/>
      <c r="O1" s="43"/>
      <c r="P1" s="43"/>
      <c r="Q1" s="43"/>
      <c r="R1" s="43"/>
      <c r="S1" s="43"/>
      <c r="T1" s="43"/>
      <c r="U1" s="43"/>
      <c r="V1" s="43"/>
      <c r="W1" s="43"/>
      <c r="X1" s="43"/>
      <c r="Y1" s="43"/>
      <c r="Z1" s="43"/>
    </row>
    <row r="2">
      <c r="A2" s="108" t="s">
        <v>148</v>
      </c>
      <c r="B2" s="45">
        <v>1.0</v>
      </c>
      <c r="C2" s="46" t="s">
        <v>149</v>
      </c>
      <c r="D2" s="109"/>
      <c r="E2" s="110">
        <v>888993.0</v>
      </c>
      <c r="F2" s="43"/>
      <c r="G2" s="43"/>
      <c r="H2" s="43"/>
      <c r="I2" s="43"/>
      <c r="J2" s="43"/>
      <c r="K2" s="43"/>
      <c r="L2" s="43"/>
      <c r="M2" s="43"/>
      <c r="N2" s="43"/>
      <c r="O2" s="43"/>
      <c r="P2" s="43"/>
      <c r="Q2" s="43"/>
      <c r="R2" s="43"/>
      <c r="S2" s="43"/>
      <c r="T2" s="43"/>
      <c r="U2" s="43"/>
      <c r="V2" s="43"/>
      <c r="W2" s="43"/>
      <c r="X2" s="43"/>
      <c r="Y2" s="43"/>
      <c r="Z2" s="43"/>
    </row>
    <row r="3">
      <c r="A3" s="49"/>
      <c r="B3" s="45">
        <v>2.0</v>
      </c>
      <c r="C3" s="46" t="s">
        <v>150</v>
      </c>
      <c r="D3" s="111"/>
      <c r="E3" s="110">
        <v>2101646.0</v>
      </c>
      <c r="F3" s="43"/>
      <c r="G3" s="43"/>
      <c r="H3" s="43"/>
      <c r="I3" s="43"/>
      <c r="J3" s="43"/>
      <c r="K3" s="43"/>
      <c r="L3" s="43"/>
      <c r="M3" s="43"/>
      <c r="N3" s="43"/>
      <c r="O3" s="43"/>
      <c r="P3" s="43"/>
      <c r="Q3" s="43"/>
      <c r="R3" s="43"/>
      <c r="S3" s="43"/>
      <c r="T3" s="43"/>
      <c r="U3" s="43"/>
      <c r="V3" s="43"/>
      <c r="W3" s="43"/>
      <c r="X3" s="43"/>
      <c r="Y3" s="43"/>
      <c r="Z3" s="43"/>
    </row>
    <row r="4">
      <c r="A4" s="49"/>
      <c r="B4" s="45">
        <v>3.0</v>
      </c>
      <c r="C4" s="46" t="s">
        <v>151</v>
      </c>
      <c r="D4" s="109"/>
      <c r="E4" s="110">
        <v>1363337.0</v>
      </c>
      <c r="F4" s="43"/>
      <c r="G4" s="43"/>
      <c r="H4" s="43"/>
      <c r="I4" s="43"/>
      <c r="J4" s="43"/>
      <c r="K4" s="43"/>
      <c r="L4" s="43"/>
      <c r="M4" s="43"/>
      <c r="N4" s="43"/>
      <c r="O4" s="43"/>
      <c r="P4" s="43"/>
      <c r="Q4" s="43"/>
      <c r="R4" s="43"/>
      <c r="S4" s="43"/>
      <c r="T4" s="43"/>
      <c r="U4" s="43"/>
      <c r="V4" s="43"/>
      <c r="W4" s="43"/>
      <c r="X4" s="43"/>
      <c r="Y4" s="43"/>
      <c r="Z4" s="43"/>
    </row>
    <row r="5">
      <c r="A5" s="49"/>
      <c r="B5" s="45">
        <v>4.0</v>
      </c>
      <c r="C5" s="46" t="s">
        <v>152</v>
      </c>
      <c r="D5" s="111"/>
      <c r="E5" s="110">
        <v>381926.0</v>
      </c>
      <c r="F5" s="43"/>
      <c r="G5" s="43"/>
      <c r="H5" s="43"/>
      <c r="I5" s="43"/>
      <c r="J5" s="43"/>
      <c r="K5" s="43"/>
      <c r="L5" s="43"/>
      <c r="M5" s="43"/>
      <c r="N5" s="43"/>
      <c r="O5" s="43"/>
      <c r="P5" s="43"/>
      <c r="Q5" s="43"/>
      <c r="R5" s="43"/>
      <c r="S5" s="43"/>
      <c r="T5" s="43"/>
      <c r="U5" s="43"/>
      <c r="V5" s="43"/>
      <c r="W5" s="43"/>
      <c r="X5" s="43"/>
      <c r="Y5" s="43"/>
      <c r="Z5" s="43"/>
    </row>
    <row r="6">
      <c r="A6" s="49"/>
      <c r="B6" s="45">
        <v>5.0</v>
      </c>
      <c r="C6" s="51" t="s">
        <v>153</v>
      </c>
      <c r="D6" s="80"/>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154</v>
      </c>
      <c r="D7" s="80"/>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155</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156</v>
      </c>
      <c r="D9" s="111"/>
      <c r="E9" s="110">
        <v>0.0</v>
      </c>
      <c r="F9" s="43"/>
      <c r="G9" s="43"/>
      <c r="H9" s="43"/>
      <c r="I9" s="43"/>
      <c r="J9" s="43"/>
      <c r="K9" s="43"/>
      <c r="L9" s="43"/>
      <c r="M9" s="43"/>
      <c r="N9" s="43"/>
      <c r="O9" s="43"/>
      <c r="P9" s="43"/>
      <c r="Q9" s="43"/>
      <c r="R9" s="43"/>
      <c r="S9" s="43"/>
      <c r="T9" s="43"/>
      <c r="U9" s="43"/>
      <c r="V9" s="43"/>
      <c r="W9" s="43"/>
      <c r="X9" s="43"/>
      <c r="Y9" s="43"/>
      <c r="Z9" s="43"/>
    </row>
    <row r="10">
      <c r="A10" s="49"/>
      <c r="B10" s="45">
        <v>9.0</v>
      </c>
      <c r="C10" s="46" t="s">
        <v>157</v>
      </c>
      <c r="D10" s="109"/>
      <c r="E10" s="110">
        <v>40442.0</v>
      </c>
      <c r="F10" s="43"/>
      <c r="G10" s="43"/>
      <c r="H10" s="43"/>
      <c r="I10" s="43"/>
      <c r="J10" s="43"/>
      <c r="K10" s="43"/>
      <c r="L10" s="43"/>
      <c r="M10" s="43"/>
      <c r="N10" s="43"/>
      <c r="O10" s="43"/>
      <c r="P10" s="43"/>
      <c r="Q10" s="43"/>
      <c r="R10" s="43"/>
      <c r="S10" s="43"/>
      <c r="T10" s="43"/>
      <c r="U10" s="43"/>
      <c r="V10" s="43"/>
      <c r="W10" s="43"/>
      <c r="X10" s="43"/>
      <c r="Y10" s="43"/>
      <c r="Z10" s="43"/>
    </row>
    <row r="11">
      <c r="A11" s="49"/>
      <c r="B11" s="45" t="s">
        <v>158</v>
      </c>
      <c r="C11" s="46" t="s">
        <v>159</v>
      </c>
      <c r="D11" s="110">
        <v>9691928.0</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160</v>
      </c>
      <c r="C12" s="46" t="s">
        <v>161</v>
      </c>
      <c r="D12" s="110">
        <v>5753689.0</v>
      </c>
      <c r="E12" s="107">
        <f>D11-D12</f>
        <v>3938239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162</v>
      </c>
      <c r="D13" s="111"/>
      <c r="E13" s="110">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163</v>
      </c>
      <c r="D14" s="111"/>
      <c r="E14" s="110">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164</v>
      </c>
      <c r="D15" s="111"/>
      <c r="E15" s="110">
        <v>2020557.0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165</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166</v>
      </c>
      <c r="D17" s="111"/>
      <c r="E17" s="110">
        <v>11982.0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167</v>
      </c>
      <c r="D18" s="112"/>
      <c r="E18" s="113">
        <f>sum(E2:E17)</f>
        <v>10747122</v>
      </c>
      <c r="F18" s="43"/>
      <c r="G18" s="43"/>
      <c r="H18" s="43"/>
      <c r="I18" s="43"/>
      <c r="J18" s="43"/>
      <c r="K18" s="43"/>
      <c r="L18" s="43"/>
      <c r="M18" s="43"/>
      <c r="N18" s="43"/>
      <c r="O18" s="43"/>
      <c r="P18" s="43"/>
      <c r="Q18" s="43"/>
      <c r="R18" s="43"/>
      <c r="S18" s="43"/>
      <c r="T18" s="43"/>
      <c r="U18" s="43"/>
      <c r="V18" s="43"/>
      <c r="W18" s="43"/>
      <c r="X18" s="43"/>
      <c r="Y18" s="43"/>
      <c r="Z18" s="43"/>
    </row>
    <row r="19">
      <c r="A19" s="44" t="s">
        <v>168</v>
      </c>
      <c r="B19" s="114">
        <v>17.0</v>
      </c>
      <c r="C19" s="115" t="s">
        <v>169</v>
      </c>
      <c r="D19" s="116"/>
      <c r="E19" s="110">
        <v>468131.0</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170</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171</v>
      </c>
      <c r="D21" s="116"/>
      <c r="E21" s="110">
        <v>0.0</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172</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173</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174</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175</v>
      </c>
      <c r="D25" s="120"/>
      <c r="E25" s="117">
        <v>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176</v>
      </c>
      <c r="D26" s="116"/>
      <c r="E26" s="117">
        <v>0.0</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177</v>
      </c>
      <c r="D27" s="116"/>
      <c r="E27" s="117">
        <v>704548.0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178</v>
      </c>
      <c r="D28" s="124"/>
      <c r="E28" s="125">
        <f>sum(E19:E27)</f>
        <v>1172679</v>
      </c>
      <c r="F28" s="43"/>
      <c r="G28" s="43"/>
      <c r="H28" s="43"/>
      <c r="I28" s="43"/>
      <c r="J28" s="43"/>
      <c r="K28" s="43"/>
      <c r="L28" s="43"/>
      <c r="M28" s="43"/>
      <c r="N28" s="43"/>
      <c r="O28" s="43"/>
      <c r="P28" s="43"/>
      <c r="Q28" s="43"/>
      <c r="R28" s="43"/>
      <c r="S28" s="43"/>
      <c r="T28" s="43"/>
      <c r="U28" s="43"/>
      <c r="V28" s="43"/>
      <c r="W28" s="43"/>
      <c r="X28" s="43"/>
      <c r="Y28" s="43"/>
      <c r="Z28" s="43"/>
    </row>
    <row r="29">
      <c r="A29" s="64" t="s">
        <v>179</v>
      </c>
      <c r="B29" s="126"/>
      <c r="C29" s="127" t="s">
        <v>180</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181</v>
      </c>
      <c r="D30" s="116"/>
      <c r="E30" s="110">
        <v>5863923.0</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182</v>
      </c>
      <c r="D31" s="116"/>
      <c r="E31" s="110">
        <v>3710520.0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183</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184</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185</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186</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187</v>
      </c>
      <c r="D36" s="130"/>
      <c r="E36" s="125">
        <f>sum(E30:E35)</f>
        <v>9574443</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188</v>
      </c>
      <c r="D37" s="134"/>
      <c r="E37" s="135">
        <f>E36+E28</f>
        <v>10747122</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4"/>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