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<sst xmlns="http://schemas.openxmlformats.org/spreadsheetml/2006/main" count="875" uniqueCount="260">
  <si>
    <t>LEGAL SERVICES OF EASTERN MICHIGAN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</si>
  <si>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</si>
  <si>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</si>
  <si>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</si>
  <si>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</si>
  <si>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</si>
  <si>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</si>
  <si>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</si>
  <si>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</si>
  <si>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</si>
  <si>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</si>
  <si>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</si>
  <si>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</si>
  <si>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</si>
  <si>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</si>
  <si>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</si>
  <si>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</si>
  <si>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</si>
  <si>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</si>
  <si>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</si>
  <si>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</si>
  <si>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</si>
  <si>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</si>
  <si>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</si>
  <si>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</si>
  <si>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</si>
  <si>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</si>
  <si>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</si>
  <si>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</si>
  <si>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</si>
  <si>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</si>
  <si>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</si>
  <si>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</si>
  <si>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</si>
  <si>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</si>
  <si>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</si>
  <si>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</si>
  <si>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</si>
  <si>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</si>
  <si>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</si>
  <si>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</si>
  <si>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</si>
  <si>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</si>
  <si>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</si>
  <si>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</si>
  <si>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</si>
  <si>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</si>
  <si>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</si>
  <si>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</si>
  <si>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</si>
  <si>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</si>
  <si>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</si>
  <si>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</si>
  <si>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</si>
  <si>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</si>
  <si>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</si>
  <si>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</si>
  <si>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</si>
  <si>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</si>
  <si>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</si>
  <si>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</si>
  <si>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</si>
  <si>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</si>
  <si>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</si>
  <si>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ACCOUNTING SERVICES</t>
  </si>
  <si>
    <t>TRAINING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</si>
  <si>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</si>
  <si>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</si>
  <si>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</si>
  <si>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</si>
  <si>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</si>
  <si>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</si>
  <si>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</si>
  <si>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</si>
  <si>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</si>
  <si>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</si>
  <si>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</si>
  <si>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</si>
  <si>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</si>
  <si>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</si>
  <si>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</si>
  <si>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</si>
  <si>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</si>
  <si>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</si>
  <si>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</si>
  <si>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</si>
  <si>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</si>
  <si>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</si>
  <si>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</si>
  <si>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</si>
  <si>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</si>
  <si>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</si>
  <si>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</si>
  <si>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</si>
  <si>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</si>
  <si>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</si>
  <si>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</si>
  <si>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</si>
  <si>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</si>
  <si>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</si>
  <si>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</si>
  <si>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</si>
  <si>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</si>
  <si>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</si>
  <si>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</si>
  <si>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</si>
  <si>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</si>
  <si>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</si>
  <si>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</si>
  <si>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</si>
  <si>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</si>
  <si>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</si>
  <si>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</si>
  <si>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</si>
  <si>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</si>
  <si>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</si>
  <si>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</si>
  <si>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</si>
  <si>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</si>
  <si>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</si>
  <si>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</si>
  <si>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</si>
  <si>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</si>
  <si>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</si>
  <si>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</si>
  <si>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</si>
  <si>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</si>
  <si>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</si>
  <si>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</si>
  <si>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</si>
  <si>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</si>
  <si>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</si>
  <si>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</si>
  <si>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</si>
  <si>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</si>
  <si>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</si>
  <si>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LEASE EXPENSE</t>
  </si>
  <si>
    <t>LIBRARY &amp; SUBSCRIPTIONS</t>
  </si>
  <si>
    <t xml:space="preserve"> DUES &amp; FEES</t>
  </si>
  <si>
    <t>LITIGATION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</si>
  <si>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</si>
  <si>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</si>
  <si>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</si>
  <si>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</si>
  <si>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</si>
  <si>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</si>
  <si>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</si>
  <si>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</si>
  <si>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</si>
  <si>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</si>
  <si>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</si>
  <si>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</si>
  <si>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</si>
  <si>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</si>
  <si>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</si>
  <si>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</si>
  <si>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</si>
  <si>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</si>
  <si>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</si>
  <si>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</si>
  <si>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</si>
  <si>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</si>
  <si>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</si>
  <si>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</si>
  <si>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</si>
  <si>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</si>
  <si>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</si>
  <si>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</si>
  <si>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</si>
  <si>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</si>
  <si>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</si>
  <si>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</si>
  <si>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</si>
  <si>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</si>
  <si>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</si>
  <si>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</si>
  <si>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</si>
  <si>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</si>
  <si>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</si>
  <si>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</si>
  <si>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</si>
  <si>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</si>
  <si>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</si>
  <si>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</si>
  <si>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</si>
  <si>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</si>
  <si>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</si>
  <si>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</si>
  <si>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</si>
  <si>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</si>
  <si>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</si>
  <si>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</si>
  <si>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</si>
  <si>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</si>
  <si>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</si>
  <si>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</si>
  <si>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</si>
  <si>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</si>
  <si>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</si>
  <si>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</si>
  <si>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</si>
  <si>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</si>
  <si>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</si>
  <si>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</si>
  <si>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</si>
  <si>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</si>
  <si>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</si>
  <si>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</si>
  <si>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</si>
  <si>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</si>
  <si>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</si>
  <si>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</si>
  <si>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</si>
  <si>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</si>
  <si>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</si>
  <si>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</si>
  <si>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</si>
  <si>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</si>
  <si>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</si>
  <si>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</si>
  <si>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</si>
  <si>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</si>
  <si>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</si>
  <si>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</si>
  <si>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</si>
  <si>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</si>
  <si>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</si>
  <si>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</si>
  <si>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</si>
  <si>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</si>
  <si>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</si>
  <si>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</si>
  <si>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</si>
  <si>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</si>
  <si>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</si>
  <si>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</si>
  <si>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</si>
  <si>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</si>
  <si>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</si>
  <si>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</si>
  <si>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</si>
  <si>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LIBRARY &amp; SUBSCRIPTIONS</t>
  </si>
  <si>
    <t>DUES &amp; FEES</t>
  </si>
  <si>
    <t xml:space="preserve"> EQUIPMENT RENT/MAINT</t>
  </si>
  <si>
    <r>
      <rPr>
        <rFont val="Roboto"/>
        <b/>
        <color rgb="FF000000"/>
        <sz val="10.0"/>
      </rPr>
      <t xml:space="preserve">Program Expenses </t>
    </r>
    <r>
      <rPr>
        <rFont val="Roboto"/>
        <b/>
        <i/>
        <color rgb="FF000000"/>
        <sz val="10.0"/>
      </rPr>
      <t xml:space="preserve">(Program Efficiency Ratio) </t>
    </r>
  </si>
  <si>
    <t>Accounting Services</t>
  </si>
  <si>
    <t>Training</t>
  </si>
  <si>
    <r>
      <rPr>
        <rFont val="Roboto"/>
        <color rgb="FF000000"/>
        <sz val="10.0"/>
      </rPr>
      <t xml:space="preserve">Gross amount from sales of </t>
    </r>
    <r>
      <rPr>
        <rFont val="Roboto"/>
        <color rgb="FF000000"/>
        <sz val="10.0"/>
      </rPr>
      <t>assets other than inventory</t>
    </r>
  </si>
  <si>
    <t>Miscellaneous</t>
  </si>
  <si>
    <t>Library and subscriptio</t>
  </si>
  <si>
    <t>Dues and fees</t>
  </si>
  <si>
    <t xml:space="preserve"> Equipment rental and ma</t>
  </si>
  <si>
    <t>Litigation</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</si>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</sst>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3" numFmtId="3" xfId="0" applyAlignment="1" applyBorder="1" applyFont="1" applyNumberFormat="1">
      <alignment readingOrder="0"/>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LEGAL SERVICES OF EASTERN MICHIGAN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5435685</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98406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5337279</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444773.25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1790574</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4.025813153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1892635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5435685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452973.75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4.178244324</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5435685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452973.75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4.025813153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4109120</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5629603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0.7299129264</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3360990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931012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4292002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5435685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0.7895972633</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671769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3360990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0.199872359</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244</v>
      </c>
      <c r="D41" s="75">
        <f>'Expenses 2023'!D40</f>
        <v>4902196</v>
      </c>
      <c r="E41" s="164">
        <f t="shared" ref="E41:E44" si="1">D41/$D$44</f>
        <v>0.9018543201</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444287</v>
      </c>
      <c r="E42" s="164">
        <f t="shared" si="1"/>
        <v>0.08173523668</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89202</v>
      </c>
      <c r="E43" s="164">
        <f t="shared" si="1"/>
        <v>0.01641044321</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5435685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5587207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89202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62.63544539</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2220733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389330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5.703986335</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3252708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LEGAL SERVICES OF EASTERN MICHIGAN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4314797.0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1372416.0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5687213</v>
      </c>
      <c r="G9" s="58"/>
      <c r="H9" s="58"/>
      <c r="I9" s="58"/>
      <c r="J9" s="58"/>
      <c r="K9" s="58"/>
      <c r="L9" s="58"/>
      <c r="M9" s="58"/>
      <c r="N9" s="58"/>
      <c r="O9" s="58"/>
      <c r="P9" s="58"/>
      <c r="Q9" s="58"/>
      <c r="R9" s="58"/>
      <c r="S9" s="58"/>
      <c r="T9" s="58"/>
      <c r="U9" s="58"/>
      <c r="V9" s="58"/>
      <c r="W9" s="58"/>
      <c r="X9" s="58"/>
      <c r="Y9" s="58"/>
      <c r="Z9" s="58"/>
    </row>
    <row r="10">
      <c r="A10" s="44" t="s">
        <v>62</v>
      </c>
      <c r="B10" s="59" t="s">
        <v>63</v>
      </c>
      <c r="C10" s="60" t="s">
        <v>245</v>
      </c>
      <c r="D10" s="15"/>
      <c r="E10" s="15"/>
      <c r="F10" s="48">
        <v>20256.0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246</v>
      </c>
      <c r="D11" s="61"/>
      <c r="E11" s="61"/>
      <c r="F11" s="62">
        <v>7641.0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27897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26311.0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18670.0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19288.0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-618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-618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248</v>
      </c>
      <c r="D39" s="74"/>
      <c r="E39" s="48">
        <v>2387.0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2387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5743190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LEGAL SERVICES OF EASTERN MICHIGAN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234589</v>
      </c>
      <c r="D7" s="99">
        <v>50218.0</v>
      </c>
      <c r="E7" s="99">
        <v>178928.0</v>
      </c>
      <c r="F7" s="99">
        <v>5443.0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3223332</v>
      </c>
      <c r="D9" s="99">
        <v>2971785.0</v>
      </c>
      <c r="E9" s="99">
        <v>234063.0</v>
      </c>
      <c r="F9" s="99">
        <v>17484.0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187308</v>
      </c>
      <c r="D10" s="99">
        <v>174859.0</v>
      </c>
      <c r="E10" s="99">
        <v>12449.0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535476</v>
      </c>
      <c r="D11" s="99">
        <v>475789.0</v>
      </c>
      <c r="E11" s="99">
        <v>58264.0</v>
      </c>
      <c r="F11" s="99">
        <v>1423.0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264837</v>
      </c>
      <c r="D12" s="99">
        <v>233559.0</v>
      </c>
      <c r="E12" s="99">
        <v>29694.0</v>
      </c>
      <c r="F12" s="175">
        <v>1584.0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541589</v>
      </c>
      <c r="D15" s="99">
        <v>541589.0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2909</v>
      </c>
      <c r="D16" s="99">
        <v>0.0</v>
      </c>
      <c r="E16" s="99">
        <v>2909.0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157550</v>
      </c>
      <c r="D20" s="99">
        <v>157297.0</v>
      </c>
      <c r="E20" s="99">
        <v>0.0</v>
      </c>
      <c r="F20" s="99">
        <v>253.0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144351</v>
      </c>
      <c r="D22" s="99">
        <v>129817.0</v>
      </c>
      <c r="E22" s="99">
        <v>13369.0</v>
      </c>
      <c r="F22" s="99">
        <v>1165.0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184052</v>
      </c>
      <c r="D25" s="99">
        <v>165400.0</v>
      </c>
      <c r="E25" s="99">
        <v>17157.0</v>
      </c>
      <c r="F25" s="99">
        <v>1495.0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16330</v>
      </c>
      <c r="D26" s="99">
        <v>16330.0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62683</v>
      </c>
      <c r="D28" s="99">
        <v>62683.0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113606</v>
      </c>
      <c r="D31" s="99">
        <v>113606.0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32339</v>
      </c>
      <c r="D32" s="99">
        <v>29533.0</v>
      </c>
      <c r="E32" s="99">
        <v>2581.0</v>
      </c>
      <c r="F32" s="99">
        <v>225.0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249</v>
      </c>
      <c r="C34" s="98">
        <f t="shared" si="1"/>
        <v>27620</v>
      </c>
      <c r="D34" s="99">
        <v>24834.0</v>
      </c>
      <c r="E34" s="99">
        <v>2563.0</v>
      </c>
      <c r="F34" s="99">
        <v>223.0</v>
      </c>
      <c r="G34" s="43"/>
      <c r="H34" s="43"/>
      <c r="I34" s="43"/>
      <c r="J34" s="43"/>
      <c r="K34" s="43"/>
      <c r="L34" s="43"/>
      <c r="M34" s="43"/>
      <c r="N34" s="43"/>
      <c r="O34" s="43"/>
      <c r="P34" s="43"/>
      <c r="Q34" s="43"/>
      <c r="R34" s="43"/>
      <c r="S34" s="43"/>
      <c r="T34" s="43"/>
      <c r="U34" s="43"/>
      <c r="V34" s="43"/>
      <c r="W34" s="43"/>
      <c r="X34" s="43"/>
      <c r="Y34" s="43"/>
      <c r="Z34" s="43"/>
    </row>
    <row r="35">
      <c r="A35" s="45" t="s">
        <v>48</v>
      </c>
      <c r="B35" s="102" t="s">
        <v>250</v>
      </c>
      <c r="C35" s="98">
        <f t="shared" si="1"/>
        <v>25529</v>
      </c>
      <c r="D35" s="99">
        <v>25529.0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251</v>
      </c>
      <c r="C36" s="98">
        <f t="shared" si="1"/>
        <v>19030</v>
      </c>
      <c r="D36" s="99">
        <v>17110.0</v>
      </c>
      <c r="E36" s="99">
        <v>1766.0</v>
      </c>
      <c r="F36" s="99">
        <v>154.0</v>
      </c>
      <c r="G36" s="43"/>
      <c r="H36" s="43"/>
      <c r="I36" s="43"/>
      <c r="J36" s="43"/>
      <c r="K36" s="43"/>
      <c r="L36" s="43"/>
      <c r="M36" s="43"/>
      <c r="N36" s="43"/>
      <c r="O36" s="43"/>
      <c r="P36" s="43"/>
      <c r="Q36" s="43"/>
      <c r="R36" s="43"/>
      <c r="S36" s="43"/>
      <c r="T36" s="43"/>
      <c r="U36" s="43"/>
      <c r="V36" s="43"/>
      <c r="W36" s="43"/>
      <c r="X36" s="43"/>
      <c r="Y36" s="43"/>
      <c r="Z36" s="43"/>
    </row>
    <row r="37">
      <c r="A37" s="45" t="s">
        <v>52</v>
      </c>
      <c r="B37" s="102" t="s">
        <v>252</v>
      </c>
      <c r="C37" s="98">
        <f t="shared" si="1"/>
        <v>1197</v>
      </c>
      <c r="D37" s="99">
        <v>1197.0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5774327</v>
      </c>
      <c r="D40" s="103">
        <f t="shared" si="2"/>
        <v>5191135</v>
      </c>
      <c r="E40" s="103">
        <f t="shared" si="2"/>
        <v>553743</v>
      </c>
      <c r="F40" s="103">
        <f t="shared" si="2"/>
        <v>29449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LEGAL SERVICES OF EASTERN MICHIGAN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817517.0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537326.0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6750.0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81710.0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2000077.0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1101179.0</v>
      </c>
      <c r="E12" s="108">
        <f>D11-D12</f>
        <v>898898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179027.0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2521228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332704.0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3258.0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255618.0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591580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1889955.0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39693.0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1929648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2521228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LEGAL SERVICES OF EASTERN MICHIGAN</v>
      </c>
      <c r="B1" s="2">
        <f>'Revenues 2024'!C1</f>
        <v>2024</v>
      </c>
      <c r="C1" s="176"/>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5774327</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113606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5660721</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471726.75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817517</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1.733030828</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1889955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5774327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481193.9167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3.927636935</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5774327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481193.9167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1.733030828</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4314797</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5743190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0.7512892661</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3457921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987621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4445542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5774327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0.7698805419</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722784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3457921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0.2090227047</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253</v>
      </c>
      <c r="D41" s="75">
        <f>'Expenses 2024'!D40</f>
        <v>5191135</v>
      </c>
      <c r="E41" s="164">
        <f t="shared" ref="E41:E44" si="1">D41/$D$44</f>
        <v>0.8990026024</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553743</v>
      </c>
      <c r="E42" s="164">
        <f t="shared" si="1"/>
        <v>0.09589740934</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29449</v>
      </c>
      <c r="E43" s="164">
        <f t="shared" si="1"/>
        <v>0.005099988276</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5774327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5687213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29449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193.1207511</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1443303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332704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4.338099332</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2521228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LEGAL SERVICES OF EASTERN MICHIGAN</v>
      </c>
      <c r="B1" s="2" t="s">
        <v>254</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255</v>
      </c>
      <c r="E4" s="45" t="s">
        <v>256</v>
      </c>
      <c r="F4" s="45" t="s">
        <v>257</v>
      </c>
      <c r="G4" s="59" t="s">
        <v>258</v>
      </c>
      <c r="H4" s="59"/>
      <c r="I4" s="43"/>
      <c r="J4" s="43"/>
      <c r="K4" s="43"/>
      <c r="L4" s="43"/>
      <c r="M4" s="43"/>
      <c r="N4" s="43"/>
      <c r="O4" s="43"/>
      <c r="P4" s="43"/>
      <c r="Q4" s="43"/>
      <c r="R4" s="43"/>
      <c r="S4" s="43"/>
      <c r="T4" s="43"/>
      <c r="U4" s="43"/>
      <c r="V4" s="43"/>
      <c r="W4" s="43"/>
      <c r="X4" s="43"/>
      <c r="Y4" s="43"/>
    </row>
    <row r="5">
      <c r="A5" s="138"/>
      <c r="B5" s="49"/>
      <c r="C5" s="147" t="s">
        <v>183</v>
      </c>
      <c r="D5" s="177">
        <f>'Ratios 2022'!D8</f>
        <v>5.077431213</v>
      </c>
      <c r="E5" s="177">
        <f>'Ratios 2023'!D8</f>
        <v>4.025813153</v>
      </c>
      <c r="F5" s="177">
        <f>'Ratios 2024'!D8</f>
        <v>1.733030828</v>
      </c>
      <c r="G5" s="177">
        <f>average(D5:F5)</f>
        <v>3.612091731</v>
      </c>
      <c r="H5" s="149" t="s">
        <v>190</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191</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192</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255</v>
      </c>
      <c r="E9" s="45" t="s">
        <v>256</v>
      </c>
      <c r="F9" s="45" t="s">
        <v>257</v>
      </c>
      <c r="G9" s="59" t="s">
        <v>258</v>
      </c>
      <c r="H9" s="59"/>
      <c r="I9" s="43"/>
      <c r="J9" s="43"/>
      <c r="K9" s="43"/>
      <c r="L9" s="43"/>
      <c r="M9" s="43"/>
      <c r="N9" s="43"/>
      <c r="O9" s="43"/>
      <c r="P9" s="43"/>
      <c r="Q9" s="43"/>
      <c r="R9" s="43"/>
      <c r="S9" s="43"/>
      <c r="T9" s="43"/>
      <c r="U9" s="43"/>
      <c r="V9" s="43"/>
      <c r="W9" s="43"/>
      <c r="X9" s="43"/>
      <c r="Y9" s="43"/>
    </row>
    <row r="10">
      <c r="A10" s="138"/>
      <c r="B10" s="49"/>
      <c r="C10" s="147" t="s">
        <v>191</v>
      </c>
      <c r="D10" s="148">
        <f>'Ratios 2022'!D14</f>
        <v>4.668195233</v>
      </c>
      <c r="E10" s="148">
        <f>'Ratios 2023'!D14</f>
        <v>4.178244324</v>
      </c>
      <c r="F10" s="148">
        <f>'Ratios 2024'!D14</f>
        <v>3.927636935</v>
      </c>
      <c r="G10" s="177">
        <f>average(D10:F10)</f>
        <v>4.258025497</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255</v>
      </c>
      <c r="E14" s="45" t="s">
        <v>256</v>
      </c>
      <c r="F14" s="45" t="s">
        <v>257</v>
      </c>
      <c r="G14" s="59" t="s">
        <v>258</v>
      </c>
      <c r="H14" s="59"/>
      <c r="I14" s="43"/>
      <c r="J14" s="43"/>
      <c r="K14" s="43"/>
      <c r="L14" s="43"/>
      <c r="M14" s="43"/>
      <c r="N14" s="43"/>
      <c r="O14" s="43"/>
      <c r="P14" s="43"/>
      <c r="Q14" s="43"/>
      <c r="R14" s="43"/>
      <c r="S14" s="43"/>
      <c r="T14" s="43"/>
      <c r="U14" s="43"/>
      <c r="V14" s="43"/>
      <c r="W14" s="43"/>
      <c r="X14" s="43"/>
      <c r="Y14" s="43"/>
    </row>
    <row r="15">
      <c r="A15" s="138"/>
      <c r="B15" s="49"/>
      <c r="C15" s="147" t="s">
        <v>199</v>
      </c>
      <c r="D15" s="180">
        <f>'Ratios 2022'!D20</f>
        <v>0</v>
      </c>
      <c r="E15" s="180">
        <f>'Ratios 2023'!D20</f>
        <v>0</v>
      </c>
      <c r="F15" s="180">
        <f>'Ratios 2024'!D20</f>
        <v>0</v>
      </c>
      <c r="G15" s="177">
        <f>average(D15:F15)</f>
        <v>0</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255</v>
      </c>
      <c r="E19" s="45" t="s">
        <v>256</v>
      </c>
      <c r="F19" s="45" t="s">
        <v>257</v>
      </c>
      <c r="G19" s="59" t="s">
        <v>258</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0.6651786676</v>
      </c>
      <c r="E20" s="162">
        <f>'Ratios 2023'!D26</f>
        <v>0.7299129264</v>
      </c>
      <c r="F20" s="162">
        <f>'Ratios 2024'!D26</f>
        <v>0.7512892661</v>
      </c>
      <c r="G20" s="181">
        <f>average(D20:F20)</f>
        <v>0.7154602867</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255</v>
      </c>
      <c r="E24" s="45" t="s">
        <v>256</v>
      </c>
      <c r="F24" s="45" t="s">
        <v>257</v>
      </c>
      <c r="G24" s="59" t="s">
        <v>258</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0.7859017839</v>
      </c>
      <c r="E25" s="162">
        <f>'Ratios 2023'!D33</f>
        <v>0.7895972633</v>
      </c>
      <c r="F25" s="162">
        <f>'Ratios 2024'!D33</f>
        <v>0.7698805419</v>
      </c>
      <c r="G25" s="181">
        <f>average(D25:F25)</f>
        <v>0.7817931964</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255</v>
      </c>
      <c r="E29" s="45" t="s">
        <v>256</v>
      </c>
      <c r="F29" s="45" t="s">
        <v>257</v>
      </c>
      <c r="G29" s="59" t="s">
        <v>258</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0.1854523027</v>
      </c>
      <c r="E30" s="162">
        <f>'Ratios 2023'!D38</f>
        <v>0.199872359</v>
      </c>
      <c r="F30" s="162">
        <f>'Ratios 2024'!D38</f>
        <v>0.2090227047</v>
      </c>
      <c r="G30" s="181">
        <f>average(D30:F30)</f>
        <v>0.1981157888</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255</v>
      </c>
      <c r="E34" s="45" t="s">
        <v>256</v>
      </c>
      <c r="F34" s="45" t="s">
        <v>257</v>
      </c>
      <c r="G34" s="59" t="s">
        <v>258</v>
      </c>
      <c r="H34" s="59"/>
      <c r="I34" s="43"/>
      <c r="J34" s="43"/>
      <c r="K34" s="43"/>
      <c r="L34" s="43"/>
      <c r="M34" s="43"/>
      <c r="N34" s="43"/>
      <c r="O34" s="43"/>
      <c r="P34" s="43"/>
      <c r="Q34" s="43"/>
      <c r="R34" s="43"/>
      <c r="S34" s="43"/>
      <c r="T34" s="43"/>
      <c r="U34" s="43"/>
      <c r="V34" s="43"/>
      <c r="W34" s="43"/>
      <c r="X34" s="43"/>
      <c r="Y34" s="43"/>
    </row>
    <row r="35">
      <c r="A35" s="138"/>
      <c r="B35" s="49"/>
      <c r="C35" s="147" t="s">
        <v>259</v>
      </c>
      <c r="D35" s="162">
        <f>'Ratios 2022'!E41</f>
        <v>0.8920159648</v>
      </c>
      <c r="E35" s="162">
        <f>'Ratios 2023'!E41</f>
        <v>0.9018543201</v>
      </c>
      <c r="F35" s="162">
        <f>'Ratios 2024'!E41</f>
        <v>0.8990026024</v>
      </c>
      <c r="G35" s="181">
        <f t="shared" ref="G35:G37" si="1">average(D35:F35)</f>
        <v>0.8976242957</v>
      </c>
      <c r="H35" s="181"/>
      <c r="I35" s="43"/>
      <c r="J35" s="43"/>
      <c r="K35" s="43"/>
      <c r="L35" s="43"/>
      <c r="M35" s="43"/>
      <c r="N35" s="43"/>
      <c r="O35" s="43"/>
      <c r="P35" s="43"/>
      <c r="Q35" s="43"/>
      <c r="R35" s="43"/>
      <c r="S35" s="43"/>
      <c r="T35" s="43"/>
      <c r="U35" s="43"/>
      <c r="V35" s="43"/>
      <c r="W35" s="43"/>
      <c r="X35" s="43"/>
      <c r="Y35" s="43"/>
    </row>
    <row r="36">
      <c r="A36" s="138"/>
      <c r="B36" s="52"/>
      <c r="C36" s="147" t="s">
        <v>220</v>
      </c>
      <c r="D36" s="162">
        <f>'Ratios 2022'!E42</f>
        <v>0.08210821257</v>
      </c>
      <c r="E36" s="162">
        <f>'Ratios 2023'!E42</f>
        <v>0.08173523668</v>
      </c>
      <c r="F36" s="162">
        <f>'Ratios 2024'!E42</f>
        <v>0.09589740934</v>
      </c>
      <c r="G36" s="181">
        <f t="shared" si="1"/>
        <v>0.0865802862</v>
      </c>
      <c r="H36" s="181"/>
      <c r="I36" s="43"/>
      <c r="J36" s="43"/>
      <c r="K36" s="43"/>
      <c r="L36" s="43"/>
      <c r="M36" s="43"/>
      <c r="N36" s="43"/>
      <c r="O36" s="43"/>
      <c r="P36" s="43"/>
      <c r="Q36" s="43"/>
      <c r="R36" s="43"/>
      <c r="S36" s="43"/>
      <c r="T36" s="43"/>
      <c r="U36" s="43"/>
      <c r="V36" s="43"/>
      <c r="W36" s="43"/>
      <c r="X36" s="43"/>
      <c r="Y36" s="43"/>
    </row>
    <row r="37">
      <c r="A37" s="138"/>
      <c r="B37" s="182"/>
      <c r="C37" s="147" t="s">
        <v>221</v>
      </c>
      <c r="D37" s="162">
        <f>'Ratios 2022'!E43</f>
        <v>0.02587582268</v>
      </c>
      <c r="E37" s="162">
        <f>'Ratios 2023'!E43</f>
        <v>0.01641044321</v>
      </c>
      <c r="F37" s="162">
        <f>'Ratios 2024'!E43</f>
        <v>0.005099988276</v>
      </c>
      <c r="G37" s="181">
        <f t="shared" si="1"/>
        <v>0.01579541805</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255</v>
      </c>
      <c r="E41" s="45" t="s">
        <v>256</v>
      </c>
      <c r="F41" s="45" t="s">
        <v>257</v>
      </c>
      <c r="G41" s="59" t="s">
        <v>258</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40.64698342</v>
      </c>
      <c r="E42" s="165">
        <f>'Ratios 2023'!D49</f>
        <v>62.63544539</v>
      </c>
      <c r="F42" s="165">
        <f>'Ratios 2024'!D49</f>
        <v>193.1207511</v>
      </c>
      <c r="G42" s="183">
        <f>average(D42:F42)</f>
        <v>98.80105998</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255</v>
      </c>
      <c r="E46" s="45" t="s">
        <v>256</v>
      </c>
      <c r="F46" s="45" t="s">
        <v>257</v>
      </c>
      <c r="G46" s="59" t="s">
        <v>258</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11.27488508</v>
      </c>
      <c r="E47" s="148">
        <f>'Ratios 2023'!D54</f>
        <v>5.703986335</v>
      </c>
      <c r="F47" s="148">
        <f>'Ratios 2024'!D54</f>
        <v>4.338099332</v>
      </c>
      <c r="G47" s="177">
        <f>average(D47:F47)</f>
        <v>7.105656915</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255</v>
      </c>
      <c r="E51" s="45" t="s">
        <v>256</v>
      </c>
      <c r="F51" s="45" t="s">
        <v>257</v>
      </c>
      <c r="G51" s="59" t="s">
        <v>258</v>
      </c>
      <c r="H51" s="59"/>
      <c r="I51" s="43"/>
      <c r="J51" s="43"/>
      <c r="K51" s="43"/>
      <c r="L51" s="43"/>
      <c r="M51" s="43"/>
      <c r="N51" s="43"/>
      <c r="O51" s="43"/>
      <c r="P51" s="43"/>
      <c r="Q51" s="43"/>
      <c r="R51" s="43"/>
      <c r="S51" s="43"/>
      <c r="T51" s="43"/>
      <c r="U51" s="43"/>
      <c r="V51" s="43"/>
      <c r="W51" s="43"/>
      <c r="X51" s="43"/>
      <c r="Y51" s="43"/>
    </row>
    <row r="52">
      <c r="A52" s="138"/>
      <c r="B52" s="49"/>
      <c r="C52" s="147" t="s">
        <v>238</v>
      </c>
      <c r="D52" s="184">
        <f>'Ratios 2022'!D59</f>
        <v>0</v>
      </c>
      <c r="E52" s="184">
        <f>'Ratios 2023'!D59</f>
        <v>0</v>
      </c>
      <c r="F52" s="184">
        <f>'Ratios 2024'!D59</f>
        <v>0</v>
      </c>
      <c r="G52" s="185">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LEGAL SERVICES OF EASTERN MICHIGAN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LEGAL SERVICES OF EASTERN MICHIGAN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3088225.0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1541629.0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4629854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20256.0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5000.0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25256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453.0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19944.0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34782.0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-14838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-14838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1975.0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1975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4642700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LEGAL SERVICES OF EASTERN MICHIGAN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226507</v>
      </c>
      <c r="D7" s="99">
        <v>0.0</v>
      </c>
      <c r="E7" s="99">
        <v>212856.0</v>
      </c>
      <c r="F7" s="99">
        <v>13651.0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2513583</v>
      </c>
      <c r="D9" s="99">
        <v>2384831.0</v>
      </c>
      <c r="E9" s="99">
        <v>61005.0</v>
      </c>
      <c r="F9" s="99">
        <v>67747.0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109313</v>
      </c>
      <c r="D10" s="99">
        <v>106262.0</v>
      </c>
      <c r="E10" s="99">
        <v>1922.0</v>
      </c>
      <c r="F10" s="99">
        <v>1129.0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398843</v>
      </c>
      <c r="D11" s="99">
        <v>351021.0</v>
      </c>
      <c r="E11" s="99">
        <v>33034.0</v>
      </c>
      <c r="F11" s="99">
        <v>14788.0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211252</v>
      </c>
      <c r="D12" s="99">
        <v>184589.0</v>
      </c>
      <c r="E12" s="99">
        <v>18824.0</v>
      </c>
      <c r="F12" s="99">
        <v>7839.0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335506</v>
      </c>
      <c r="D15" s="99">
        <v>335506.0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27275</v>
      </c>
      <c r="D16" s="99">
        <v>24303.0</v>
      </c>
      <c r="E16" s="99">
        <v>2362.0</v>
      </c>
      <c r="F16" s="99">
        <v>610.0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87476</v>
      </c>
      <c r="D20" s="99">
        <v>87476.0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132064</v>
      </c>
      <c r="D22" s="99">
        <v>117671.0</v>
      </c>
      <c r="E22" s="99">
        <v>11433.0</v>
      </c>
      <c r="F22" s="99">
        <v>2960.0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89029</v>
      </c>
      <c r="D25" s="99">
        <v>77609.0</v>
      </c>
      <c r="E25" s="99">
        <v>9071.0</v>
      </c>
      <c r="F25" s="99">
        <v>2349.0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7161</v>
      </c>
      <c r="D26" s="99">
        <v>7161.0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30673</v>
      </c>
      <c r="D28" s="99">
        <v>30673.0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57562</v>
      </c>
      <c r="D31" s="99">
        <v>57562.0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25315</v>
      </c>
      <c r="D32" s="99">
        <v>23084.0</v>
      </c>
      <c r="E32" s="99">
        <v>1772.0</v>
      </c>
      <c r="F32" s="99">
        <v>459.0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91249</v>
      </c>
      <c r="D34" s="99">
        <v>82648.0</v>
      </c>
      <c r="E34" s="99">
        <v>6831.0</v>
      </c>
      <c r="F34" s="99">
        <v>1770.0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24841</v>
      </c>
      <c r="D35" s="99">
        <v>22133.0</v>
      </c>
      <c r="E35" s="99">
        <v>2151.0</v>
      </c>
      <c r="F35" s="99">
        <v>557.0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17946</v>
      </c>
      <c r="D36" s="99">
        <v>17946.0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14183</v>
      </c>
      <c r="D37" s="99">
        <v>14183.0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2169</v>
      </c>
      <c r="D38" s="99">
        <v>1949.0</v>
      </c>
      <c r="E38" s="99">
        <v>175.0</v>
      </c>
      <c r="F38" s="99">
        <v>45.0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4401947</v>
      </c>
      <c r="D40" s="103">
        <f t="shared" si="2"/>
        <v>3926607</v>
      </c>
      <c r="E40" s="103">
        <f t="shared" si="2"/>
        <v>361436</v>
      </c>
      <c r="F40" s="103">
        <f t="shared" si="2"/>
        <v>113904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LEGAL SERVICES OF EASTERN MICHIGAN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1838193.0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537502.0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6568.0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48388.0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1746707.0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889167.0</v>
      </c>
      <c r="E12" s="108">
        <f>D11-D12</f>
        <v>857540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130383.0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3418574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215581.0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1827.0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1434299.0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1651707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1712429.0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54438.0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1766867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3418574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LEGAL SERVICES OF EASTERN MICHIGAN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4401947</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57562</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4344385</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362032.0833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1838193</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5.077431213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1712429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4401947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366828.9167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4.668195233</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4401947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366828.9167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5.077431213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3088225</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4642700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0.6651786676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2740090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719408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3459498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4401947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0.7859017839</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508156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2740090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0.1854523027</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3926607</v>
      </c>
      <c r="E41" s="164">
        <f t="shared" ref="E41:E44" si="1">D41/$D$44</f>
        <v>0.8920159648</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361436</v>
      </c>
      <c r="E42" s="164">
        <f t="shared" si="1"/>
        <v>0.08210821257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113904</v>
      </c>
      <c r="E43" s="164">
        <f t="shared" si="1"/>
        <v>0.02587582268</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4401947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4629854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113904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40.64698342</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2430651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215581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11.27488508</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3418574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LEGAL SERVICES OF EASTERN MICHIGAN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4109120.0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1478087.0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5587207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20256.0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5720.0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25976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23479.0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19944.0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36237.0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-16293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-16293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9234.0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9234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5629603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LEGAL SERVICES OF EASTERN MICHIGAN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225031</v>
      </c>
      <c r="D7" s="99">
        <v>50763.0</v>
      </c>
      <c r="E7" s="99">
        <v>168865.0</v>
      </c>
      <c r="F7" s="99">
        <v>5403.0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3135959</v>
      </c>
      <c r="D9" s="99">
        <v>2925472.0</v>
      </c>
      <c r="E9" s="99">
        <v>152883.0</v>
      </c>
      <c r="F9" s="99">
        <v>57604.0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137719</v>
      </c>
      <c r="D10" s="99">
        <v>131548.0</v>
      </c>
      <c r="E10" s="99">
        <v>5296.0</v>
      </c>
      <c r="F10" s="99">
        <v>875.0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534050</v>
      </c>
      <c r="D11" s="99">
        <v>481027.0</v>
      </c>
      <c r="E11" s="99">
        <v>39377.0</v>
      </c>
      <c r="F11" s="99">
        <v>13646.0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259243</v>
      </c>
      <c r="D12" s="99">
        <v>232192.0</v>
      </c>
      <c r="E12" s="99">
        <v>20456.0</v>
      </c>
      <c r="F12" s="99">
        <v>6595.0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447576</v>
      </c>
      <c r="D15" s="99">
        <v>447576.0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28650</v>
      </c>
      <c r="D16" s="99">
        <v>0.0</v>
      </c>
      <c r="E16" s="99">
        <v>28650.0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82691</v>
      </c>
      <c r="D20" s="99">
        <v>82691.0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139107</v>
      </c>
      <c r="D22" s="99">
        <v>125560.0</v>
      </c>
      <c r="E22" s="99">
        <v>11514.0</v>
      </c>
      <c r="F22" s="99">
        <v>2033.0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162209</v>
      </c>
      <c r="D25" s="99">
        <v>145828.0</v>
      </c>
      <c r="E25" s="99">
        <v>13922.0</v>
      </c>
      <c r="F25" s="99">
        <v>2459.0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17231</v>
      </c>
      <c r="D26" s="99">
        <v>17231.0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67401</v>
      </c>
      <c r="D28" s="99">
        <v>67401.0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98406</v>
      </c>
      <c r="D31" s="99">
        <v>98406.0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26366</v>
      </c>
      <c r="D32" s="99">
        <v>24326.0</v>
      </c>
      <c r="E32" s="99">
        <v>1734.0</v>
      </c>
      <c r="F32" s="99">
        <v>306.0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241</v>
      </c>
      <c r="C34" s="98">
        <f t="shared" si="1"/>
        <v>27815</v>
      </c>
      <c r="D34" s="99">
        <v>27815.0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242</v>
      </c>
      <c r="C35" s="98">
        <f t="shared" si="1"/>
        <v>21519</v>
      </c>
      <c r="D35" s="99">
        <v>21519.0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243</v>
      </c>
      <c r="C36" s="98">
        <f t="shared" si="1"/>
        <v>19209</v>
      </c>
      <c r="D36" s="99">
        <v>17338.0</v>
      </c>
      <c r="E36" s="99">
        <v>1590.0</v>
      </c>
      <c r="F36" s="99">
        <v>281.0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5503</v>
      </c>
      <c r="D37" s="99">
        <v>5503.0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5435685</v>
      </c>
      <c r="D40" s="103">
        <f t="shared" si="2"/>
        <v>4902196</v>
      </c>
      <c r="E40" s="103">
        <f t="shared" si="2"/>
        <v>444287</v>
      </c>
      <c r="F40" s="103">
        <f t="shared" si="2"/>
        <v>89202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LEGAL SERVICES OF EASTERN MICHIGAN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1790574.0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354851.0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3375.0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71933.0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1891752.0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987573.0</v>
      </c>
      <c r="E12" s="108">
        <f>D11-D12</f>
        <v>904179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127796.0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3252708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389330.0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6450.0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896143.0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1291923</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1892635.0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68150.0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1960785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3252708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