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<sst xmlns="http://schemas.openxmlformats.org/spreadsheetml/2006/main" count="558" uniqueCount="171">
  <si>
    <t>FUND FOR SCIENCE AND TECHNOLOGY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</si>
  <si>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</si>
  <si>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</si>
  <si>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</si>
  <si>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</si>
  <si>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</si>
  <si>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</si>
  <si>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</si>
  <si>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</si>
  <si>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</si>
  <si>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</si>
  <si>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</si>
  <si>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</si>
  <si>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</si>
  <si>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</si>
  <si>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</si>
  <si>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</si>
  <si>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</si>
  <si>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</si>
  <si>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</si>
  <si>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</si>
  <si>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</si>
  <si>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</si>
  <si>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</si>
  <si>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</si>
  <si>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</si>
  <si>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</si>
  <si>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</si>
  <si>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</si>
  <si>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</si>
  <si>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</si>
  <si>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</si>
  <si>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</si>
  <si>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</si>
  <si>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</si>
  <si>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</si>
  <si>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</si>
  <si>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</si>
  <si>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</si>
  <si>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</si>
  <si>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</si>
  <si>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</si>
  <si>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</si>
  <si>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</si>
  <si>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</si>
  <si>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</si>
  <si>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</si>
  <si>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</si>
  <si>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</si>
  <si>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</si>
  <si>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</si>
  <si>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</si>
  <si>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</si>
  <si>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</si>
  <si>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</si>
  <si>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</si>
  <si>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</si>
  <si>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</si>
  <si>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</si>
  <si>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</si>
  <si>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</si>
  <si>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</si>
  <si>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</si>
  <si>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</si>
  <si>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</si>
  <si>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</si>
  <si>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</si>
  <si>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</si>
  <si>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</si>
  <si>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</si>
  <si>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</si>
  <si>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</si>
  <si>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</si>
  <si>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</si>
  <si>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</si>
  <si>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</si>
  <si>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</si>
  <si>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</si>
  <si>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</si>
  <si>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</si>
  <si>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</si>
  <si>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</si>
  <si>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</si>
  <si>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</si>
  <si>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</si>
  <si>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</si>
  <si>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</si>
  <si>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</si>
  <si>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</si>
  <si>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</si>
  <si>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</si>
  <si>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</si>
  <si>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</si>
  <si>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</si>
  <si>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</si>
  <si>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</si>
  <si>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</si>
  <si>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</si>
  <si>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</si>
  <si>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</si>
  <si>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</si>
  <si>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</si>
  <si>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</si>
  <si>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</si>
  <si>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</si>
  <si>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</si>
  <si>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</si>
  <si>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</si>
  <si>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</si>
  <si>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</si>
  <si>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</si>
  <si>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</si>
  <si>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</si>
  <si>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</si>
  <si>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</si>
  <si>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</si>
  <si>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</si>
  <si>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</si>
  <si>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</si>
  <si>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</si>
  <si>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</si>
  <si>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</si>
  <si>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</si>
  <si>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</si>
  <si>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</si>
  <si>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</si>
  <si>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</si>
  <si>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</si>
  <si>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</si>
  <si>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</si>
  <si>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</si>
  <si>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</si>
  <si>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</si>
  <si>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</si>
  <si>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</si>
  <si>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</si>
  <si>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</si>
  <si>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</si>
  <si>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</si>
  <si>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</si>
  <si>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</si>
  <si>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</si>
  <si>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</si>
  <si>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</si>
  <si>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</si>
  <si>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</si>
  <si>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</si>
  <si>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</si>
  <si>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</si>
  <si>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</si>
  <si>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</si>
  <si>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</si>
  <si>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</si>
  <si>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</si>
  <si>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</si>
  <si>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</si>
  <si>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</si>
  <si>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</si>
  <si>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</si>
  <si>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</si>
  <si>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</si>
  <si>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</si>
  <si>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</si>
  <si>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</si>
  <si>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</si>
  <si>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</si>
  <si>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2022-2024</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</si>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</sst>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9">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0" xfId="0" applyAlignment="1" applyBorder="1" applyFon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0" fontId="23" numFmtId="166" xfId="0" applyAlignment="1" applyBorder="1" applyFont="1" applyNumberFormat="1">
      <alignment horizontal="center" shrinkToFit="0" vertical="bottom" wrapText="0"/>
    </xf>
    <xf borderId="1" fillId="6" fontId="1" numFmtId="0" xfId="0" applyAlignment="1" applyBorder="1" applyFont="1">
      <alignment horizontal="left" readingOrder="0"/>
    </xf>
    <xf borderId="1" fillId="0" fontId="24" numFmtId="166" xfId="0" applyAlignment="1" applyBorder="1" applyFont="1" applyNumberFormat="1">
      <alignment horizontal="center" readingOrder="0" vertical="bottom"/>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0" xfId="0" applyAlignment="1" applyBorder="1" applyFont="1">
      <alignment horizontal="center" readingOrder="0"/>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FUND FOR SCIENCE AND TECHNOLOGY</v>
      </c>
      <c r="B1" s="2">
        <f>'Revenues 2023'!C1</f>
        <v>2023</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3000000</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3000000</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250000</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54124715</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216.49886</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54124715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3000000</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250000</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216.49886</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3000000</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250000</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0</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36">
        <f>D20+D8</f>
        <v>216.49886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57124715</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57124715</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3000000</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t="str">
        <f>D36/D37</f>
        <v>#DIV/0!</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54124715</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FUND FOR SCIENCE AND TECHNOLOGY</v>
      </c>
      <c r="B1" s="5"/>
      <c r="C1" s="2">
        <v>2024.0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52151.0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2783550.0</v>
      </c>
      <c r="F4" s="46">
        <v>2783550.0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2835701</v>
      </c>
      <c r="F17" s="56">
        <f t="shared" si="1"/>
        <v>2783550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FUND FOR SCIENCE AND TECHNOLOGY</v>
      </c>
      <c r="B1" s="2">
        <f>'Revenues 2024'!C1</f>
        <v>2024</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0.0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0.0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14437.0</v>
      </c>
      <c r="D7" s="67">
        <v>0.0</v>
      </c>
      <c r="E7" s="67">
        <v>0.0</v>
      </c>
      <c r="F7" s="67">
        <v>9884.0</v>
      </c>
      <c r="G7" s="41"/>
      <c r="H7" s="41"/>
      <c r="I7" s="41"/>
      <c r="J7" s="41"/>
      <c r="K7" s="41"/>
      <c r="L7" s="41"/>
      <c r="M7" s="41"/>
      <c r="N7" s="41"/>
      <c r="O7" s="41"/>
      <c r="P7" s="41"/>
      <c r="Q7" s="41"/>
      <c r="R7" s="41"/>
      <c r="S7" s="41"/>
      <c r="T7" s="41"/>
      <c r="U7" s="41"/>
      <c r="V7" s="41"/>
      <c r="W7" s="41"/>
      <c r="X7" s="41"/>
      <c r="Y7" s="41"/>
      <c r="Z7" s="41"/>
    </row>
    <row r="8">
      <c r="A8" s="64" t="s">
        <v>66</v>
      </c>
      <c r="B8" s="65" t="s">
        <v>76</v>
      </c>
      <c r="C8" s="66">
        <v>0.0</v>
      </c>
      <c r="D8" s="67">
        <v>0.0</v>
      </c>
      <c r="E8" s="67">
        <v>0.0</v>
      </c>
      <c r="F8" s="67">
        <v>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76057.0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0.0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3714.0</v>
      </c>
      <c r="D15" s="67">
        <v>0.0</v>
      </c>
      <c r="E15" s="67">
        <v>0.0</v>
      </c>
      <c r="F15" s="67">
        <v>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94208</v>
      </c>
      <c r="D16" s="70">
        <f t="shared" si="1"/>
        <v>0</v>
      </c>
      <c r="E16" s="70">
        <f t="shared" si="1"/>
        <v>0</v>
      </c>
      <c r="F16" s="70">
        <f t="shared" si="1"/>
        <v>9884</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2800000.0</v>
      </c>
      <c r="D17" s="67">
        <v>0.0</v>
      </c>
      <c r="E17" s="67">
        <v>0.0</v>
      </c>
      <c r="F17" s="67">
        <v>2800000.0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2894208</v>
      </c>
      <c r="D18" s="75">
        <f t="shared" si="2"/>
        <v>0</v>
      </c>
      <c r="E18" s="75">
        <f t="shared" si="2"/>
        <v>0</v>
      </c>
      <c r="F18" s="75">
        <f t="shared" si="2"/>
        <v>2809884</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FUND FOR SCIENCE AND TECHNOLOGY</v>
      </c>
      <c r="B1" s="5"/>
      <c r="C1" s="2">
        <f>'Expenses 2024'!B1</f>
        <v>2024</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5.407076E7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0.0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54070760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4552.0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4552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5.4066208E7</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54066208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54070760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FUND FOR SCIENCE AND TECHNOLOGY</v>
      </c>
      <c r="B1" s="2">
        <f>'Revenues 2024'!C1</f>
        <v>2024</v>
      </c>
      <c r="C1" s="13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2024'!C18</f>
        <v>2894208</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2024'!C11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2894208</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241184</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2024'!E2+'Balance Sheet 2024'!E3</f>
        <v>54070760</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224.1888351</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2024'!E32</f>
        <v>54066208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2024'!C18</f>
        <v>2894208</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241184</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224.1699615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2024'!E14:E20)</f>
        <v>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2024'!C18</f>
        <v>2894208</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241184</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0</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36">
        <f>D20+D8</f>
        <v>224.1888351</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2024'!E17</f>
        <v>2835701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2024'!E17</f>
        <v>2835701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2024'!C3+'Expenses 2024'!C4</f>
        <v>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2024'!C5</f>
        <v>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2024'!C18</f>
        <v>2894208</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2024'!C5</f>
        <v>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2024'!C3+'Expenses 2024'!C4</f>
        <v>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t="str">
        <f>D36/D37</f>
        <v>#DIV/0!</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2024'!E29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2024'!E24</f>
        <v>54070760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FUND FOR SCIENCE AND TECHNOLOGY</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8">
        <v>0.0</v>
      </c>
      <c r="E5" s="139">
        <f>'Ratios 2023'!D8</f>
        <v>216.49886</v>
      </c>
      <c r="F5" s="139">
        <f>'Ratios 2024'!D8</f>
        <v>224.1888351</v>
      </c>
      <c r="G5" s="139">
        <f>average(D5:F5)</f>
        <v>146.8958984</v>
      </c>
      <c r="H5" s="119" t="s">
        <v>133</v>
      </c>
      <c r="I5" s="41"/>
      <c r="J5" s="41"/>
      <c r="K5" s="41"/>
      <c r="L5" s="41"/>
      <c r="M5" s="41"/>
      <c r="N5" s="41"/>
      <c r="O5" s="41"/>
      <c r="P5" s="41"/>
      <c r="Q5" s="41"/>
      <c r="R5" s="41"/>
      <c r="S5" s="41"/>
      <c r="T5" s="41"/>
      <c r="U5" s="41"/>
      <c r="V5" s="41"/>
      <c r="W5" s="41"/>
      <c r="X5" s="41"/>
      <c r="Y5" s="41"/>
    </row>
    <row r="6">
      <c r="A6" s="107"/>
      <c r="B6" s="52"/>
      <c r="C6" s="43"/>
      <c r="D6" s="43"/>
      <c r="E6" s="43"/>
      <c r="F6" s="140"/>
      <c r="G6" s="140"/>
      <c r="H6" s="140"/>
      <c r="I6" s="41"/>
      <c r="J6" s="41"/>
      <c r="K6" s="41"/>
      <c r="L6" s="41"/>
      <c r="M6" s="41"/>
      <c r="N6" s="41"/>
      <c r="O6" s="41"/>
      <c r="P6" s="41"/>
      <c r="Q6" s="41"/>
      <c r="R6" s="41"/>
      <c r="S6" s="41"/>
      <c r="T6" s="41"/>
      <c r="U6" s="41"/>
      <c r="V6" s="41"/>
      <c r="W6" s="41"/>
      <c r="X6" s="41"/>
      <c r="Y6" s="41"/>
    </row>
    <row r="7">
      <c r="A7" s="109" t="s">
        <v>134</v>
      </c>
      <c r="B7" s="5"/>
      <c r="C7" s="141"/>
      <c r="D7" s="141"/>
      <c r="E7" s="141"/>
      <c r="F7" s="141"/>
      <c r="G7" s="141"/>
      <c r="H7" s="141"/>
      <c r="I7" s="41"/>
      <c r="J7" s="41"/>
      <c r="K7" s="41"/>
      <c r="L7" s="41"/>
      <c r="M7" s="41"/>
      <c r="N7" s="41"/>
      <c r="O7" s="41"/>
      <c r="P7" s="41"/>
      <c r="Q7" s="41"/>
      <c r="R7" s="41"/>
      <c r="S7" s="41"/>
      <c r="T7" s="41"/>
      <c r="U7" s="41"/>
      <c r="V7" s="41"/>
      <c r="W7" s="41"/>
      <c r="X7" s="41"/>
      <c r="Y7" s="41"/>
    </row>
    <row r="8">
      <c r="A8" s="107"/>
      <c r="B8" s="112" t="s">
        <v>135</v>
      </c>
      <c r="C8" s="142"/>
      <c r="D8" s="142"/>
      <c r="E8" s="140"/>
      <c r="F8" s="140"/>
      <c r="G8" s="140"/>
      <c r="H8" s="140"/>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v>0.0</v>
      </c>
      <c r="E10" s="118">
        <f>'Ratios 2023'!D14</f>
        <v>216.49886</v>
      </c>
      <c r="F10" s="118">
        <f>'Ratios 2024'!D14</f>
        <v>224.1699615</v>
      </c>
      <c r="G10" s="139">
        <f>average(D10:F10)</f>
        <v>146.8896072</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40"/>
      <c r="G11" s="140"/>
      <c r="H11" s="140"/>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3">
        <v>0.0</v>
      </c>
      <c r="E15" s="144">
        <f>'Ratios 2023'!D20</f>
        <v>0</v>
      </c>
      <c r="F15" s="144">
        <f>'Ratios 2024'!D20</f>
        <v>0</v>
      </c>
      <c r="G15" s="139">
        <f>average(D15:F15)</f>
        <v>0</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v>0.0</v>
      </c>
      <c r="E20" s="131">
        <f>'Ratios 2023'!D26</f>
        <v>1</v>
      </c>
      <c r="F20" s="131">
        <f>'Ratios 2024'!D26</f>
        <v>1</v>
      </c>
      <c r="G20" s="145">
        <f>average(D20:F20)</f>
        <v>0.6666666667</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v>0.0</v>
      </c>
      <c r="E25" s="131">
        <f>'Ratios 2023'!D33</f>
        <v>0</v>
      </c>
      <c r="F25" s="131">
        <f>'Ratios 2024'!D33</f>
        <v>0</v>
      </c>
      <c r="G25" s="145">
        <f>average(D25:F25)</f>
        <v>0</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v>0.0</v>
      </c>
      <c r="E30" s="131">
        <v>0.0</v>
      </c>
      <c r="F30" s="131">
        <v>0.0</v>
      </c>
      <c r="G30" s="145">
        <f>average(D30:F30)</f>
        <v>0</v>
      </c>
      <c r="H30" s="119" t="s">
        <v>159</v>
      </c>
      <c r="I30" s="41"/>
      <c r="J30" s="41"/>
      <c r="K30" s="41"/>
      <c r="L30" s="41"/>
      <c r="M30" s="41"/>
      <c r="N30" s="41"/>
      <c r="O30" s="41"/>
      <c r="P30" s="41"/>
      <c r="Q30" s="41"/>
      <c r="R30" s="41"/>
      <c r="S30" s="41"/>
      <c r="T30" s="41"/>
      <c r="U30" s="41"/>
      <c r="V30" s="41"/>
      <c r="W30" s="41"/>
      <c r="X30" s="41"/>
      <c r="Y30" s="41"/>
    </row>
    <row r="31">
      <c r="A31" s="107"/>
      <c r="B31" s="52"/>
      <c r="C31" s="3"/>
      <c r="D31" s="146"/>
      <c r="E31" s="146"/>
      <c r="F31" s="146"/>
      <c r="G31" s="146"/>
      <c r="H31" s="146"/>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7">
        <v>0.0</v>
      </c>
      <c r="E35" s="147">
        <f>'Ratios 2023'!D43</f>
        <v>0</v>
      </c>
      <c r="F35" s="147">
        <f>'Ratios 2024'!D43</f>
        <v>0</v>
      </c>
      <c r="G35" s="148">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FUND FOR SCIENCE AND TECHNOLOGY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FUND FOR SCIENCE AND TECHNOLOGY</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0</v>
      </c>
      <c r="F17" s="56">
        <f t="shared" si="1"/>
        <v>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FUND FOR SCIENCE AND TECHNOLOGY</v>
      </c>
      <c r="B1" s="2">
        <f>'READ HERE FIRST'!B5</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0.0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0.0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0.0</v>
      </c>
      <c r="D7" s="67">
        <v>0.0</v>
      </c>
      <c r="E7" s="67">
        <v>0.0</v>
      </c>
      <c r="F7" s="67">
        <v>0.0</v>
      </c>
      <c r="G7" s="41"/>
      <c r="H7" s="41"/>
      <c r="I7" s="41"/>
      <c r="J7" s="41"/>
      <c r="K7" s="41"/>
      <c r="L7" s="41"/>
      <c r="M7" s="41"/>
      <c r="N7" s="41"/>
      <c r="O7" s="41"/>
      <c r="P7" s="41"/>
      <c r="Q7" s="41"/>
      <c r="R7" s="41"/>
      <c r="S7" s="41"/>
      <c r="T7" s="41"/>
      <c r="U7" s="41"/>
      <c r="V7" s="41"/>
      <c r="W7" s="41"/>
      <c r="X7" s="41"/>
      <c r="Y7" s="41"/>
      <c r="Z7" s="41"/>
    </row>
    <row r="8">
      <c r="A8" s="64" t="s">
        <v>66</v>
      </c>
      <c r="B8" s="65" t="s">
        <v>76</v>
      </c>
      <c r="C8" s="66">
        <v>0.0</v>
      </c>
      <c r="D8" s="67">
        <v>0.0</v>
      </c>
      <c r="E8" s="67">
        <v>0.0</v>
      </c>
      <c r="F8" s="67">
        <v>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0.0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0.0</v>
      </c>
      <c r="D15" s="67">
        <v>0.0</v>
      </c>
      <c r="E15" s="67">
        <v>0.0</v>
      </c>
      <c r="F15" s="67">
        <v>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0</v>
      </c>
      <c r="D16" s="70">
        <f t="shared" si="1"/>
        <v>0</v>
      </c>
      <c r="E16" s="70">
        <f t="shared" si="1"/>
        <v>0</v>
      </c>
      <c r="F16" s="70">
        <f t="shared" si="1"/>
        <v>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0.0</v>
      </c>
      <c r="D17" s="67">
        <v>0.0</v>
      </c>
      <c r="E17" s="67">
        <v>0.0</v>
      </c>
      <c r="F17" s="67">
        <v>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0</v>
      </c>
      <c r="D18" s="75">
        <f t="shared" si="2"/>
        <v>0</v>
      </c>
      <c r="E18" s="75">
        <f t="shared" si="2"/>
        <v>0</v>
      </c>
      <c r="F18" s="75">
        <f t="shared" si="2"/>
        <v>0</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FUND FOR SCIENCE AND TECHNOLOGY</v>
      </c>
      <c r="B1" s="5"/>
      <c r="C1" s="2">
        <f>'READ HERE FIRST'!B5</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0.0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0.0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0</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FUND FOR SCIENCE AND TECHNOLOGY</v>
      </c>
      <c r="B1" s="2">
        <f>'READ HERE FIRST'!B5</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0</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0</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0</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0</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t="str">
        <f>D7/D6</f>
        <v>#DIV/0!</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0</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0</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t="str">
        <f>D11/D13</f>
        <v>#DIV/0!</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0</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0</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t="str">
        <f>D17/D19</f>
        <v>#DIV/0!</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t="str">
        <f>D20+D8</f>
        <v>#DIV/0!</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0</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0</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t="str">
        <f>D24/D25</f>
        <v>#DIV/0!</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0</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t="str">
        <f>D31/D32</f>
        <v>#DIV/0!</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t="str">
        <f>D36/D37</f>
        <v>#DIV/0!</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t="str">
        <f>D41/D42</f>
        <v>#DIV/0!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FUND FOR SCIENCE AND TECHNOLOGY</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5.449E7</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2634715.0</v>
      </c>
      <c r="F4" s="46">
        <v>2634715.0</v>
      </c>
      <c r="G4" s="46">
        <v>2634715.0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57124715</v>
      </c>
      <c r="F17" s="56">
        <f t="shared" si="1"/>
        <v>2634715</v>
      </c>
      <c r="G17" s="56">
        <f t="shared" si="1"/>
        <v>2634715</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FUND FOR SCIENCE AND TECHNOLOGY</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0.0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0.0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0.0</v>
      </c>
      <c r="D7" s="67">
        <v>0.0</v>
      </c>
      <c r="E7" s="67">
        <v>0.0</v>
      </c>
      <c r="F7" s="67">
        <v>0.0</v>
      </c>
      <c r="G7" s="41"/>
      <c r="H7" s="41"/>
      <c r="I7" s="41"/>
      <c r="J7" s="41"/>
      <c r="K7" s="41"/>
      <c r="L7" s="41"/>
      <c r="M7" s="41"/>
      <c r="N7" s="41"/>
      <c r="O7" s="41"/>
      <c r="P7" s="41"/>
      <c r="Q7" s="41"/>
      <c r="R7" s="41"/>
      <c r="S7" s="41"/>
      <c r="T7" s="41"/>
      <c r="U7" s="41"/>
      <c r="V7" s="41"/>
      <c r="W7" s="41"/>
      <c r="X7" s="41"/>
      <c r="Y7" s="41"/>
      <c r="Z7" s="41"/>
    </row>
    <row r="8">
      <c r="A8" s="64" t="s">
        <v>66</v>
      </c>
      <c r="B8" s="65" t="s">
        <v>76</v>
      </c>
      <c r="C8" s="66">
        <v>0.0</v>
      </c>
      <c r="D8" s="67">
        <v>0.0</v>
      </c>
      <c r="E8" s="67">
        <v>0.0</v>
      </c>
      <c r="F8" s="67">
        <v>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0.0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0.0</v>
      </c>
      <c r="D15" s="67">
        <v>0.0</v>
      </c>
      <c r="E15" s="67">
        <v>0.0</v>
      </c>
      <c r="F15" s="67">
        <v>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0</v>
      </c>
      <c r="D16" s="70">
        <f t="shared" si="1"/>
        <v>0</v>
      </c>
      <c r="E16" s="70">
        <f t="shared" si="1"/>
        <v>0</v>
      </c>
      <c r="F16" s="70">
        <f t="shared" si="1"/>
        <v>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3000000.0</v>
      </c>
      <c r="D17" s="67">
        <v>0.0</v>
      </c>
      <c r="E17" s="67">
        <v>0.0</v>
      </c>
      <c r="F17" s="67">
        <v>3000000.0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3000000</v>
      </c>
      <c r="D18" s="75">
        <f t="shared" si="2"/>
        <v>0</v>
      </c>
      <c r="E18" s="75">
        <f t="shared" si="2"/>
        <v>0</v>
      </c>
      <c r="F18" s="75">
        <f t="shared" si="2"/>
        <v>3000000</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FUND FOR SCIENCE AND TECHNOLOGY</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5.4124715E7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0.0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54124715</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5.4124715E7</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54124715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54124715</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