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<sst xmlns="http://schemas.openxmlformats.org/spreadsheetml/2006/main" count="868" uniqueCount="252">
  <si>
    <t>HOT BREAD KITCHEN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</si>
  <si>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</si>
  <si>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</si>
  <si>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</si>
  <si>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</si>
  <si>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</si>
  <si>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</si>
  <si>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</si>
  <si>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</si>
  <si>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</si>
  <si>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</si>
  <si>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</si>
  <si>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</si>
  <si>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</si>
  <si>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</si>
  <si>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</si>
  <si>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</si>
  <si>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</si>
  <si>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</si>
  <si>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</si>
  <si>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</si>
  <si>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</si>
  <si>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</si>
  <si>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</si>
  <si>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</si>
  <si>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</si>
  <si>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</si>
  <si>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</si>
  <si>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</si>
  <si>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</si>
  <si>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</si>
  <si>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</si>
  <si>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</si>
  <si>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</si>
  <si>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</si>
  <si>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</si>
  <si>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</si>
  <si>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</si>
  <si>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</si>
  <si>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</si>
  <si>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</si>
  <si>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</si>
  <si>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</si>
  <si>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</si>
  <si>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</si>
  <si>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</si>
  <si>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</si>
  <si>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</si>
  <si>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</si>
  <si>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</si>
  <si>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</si>
  <si>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</si>
  <si>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</si>
  <si>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</si>
  <si>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</si>
  <si>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</si>
  <si>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</si>
  <si>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</si>
  <si>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</si>
  <si>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</si>
  <si>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</si>
  <si>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</si>
  <si>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</si>
  <si>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</si>
  <si>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</si>
  <si>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</si>
  <si>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</si>
  <si>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</si>
  <si>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</si>
  <si>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</si>
  <si>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</si>
  <si>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</si>
  <si>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</si>
  <si>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</si>
  <si>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</si>
  <si>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</si>
  <si>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</si>
  <si>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</si>
  <si>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</si>
  <si>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</si>
  <si>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</si>
  <si>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</si>
  <si>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</si>
  <si>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</si>
  <si>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</si>
  <si>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</si>
  <si>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</si>
  <si>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</si>
  <si>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</si>
  <si>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</si>
  <si>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</si>
  <si>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</si>
  <si>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</si>
  <si>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</si>
  <si>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</si>
  <si>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</si>
  <si>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</si>
  <si>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 xml:space="preserve"> LOSS ON DISPOSAL OF PR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</si>
  <si>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</si>
  <si>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</si>
  <si>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</si>
  <si>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</si>
  <si>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</si>
  <si>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</si>
  <si>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</si>
  <si>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</si>
  <si>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</si>
  <si>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</si>
  <si>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</si>
  <si>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</si>
  <si>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</si>
  <si>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</si>
  <si>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</si>
  <si>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</si>
  <si>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</si>
  <si>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</si>
  <si>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</si>
  <si>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</si>
  <si>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</si>
  <si>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</si>
  <si>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</si>
  <si>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</si>
  <si>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</si>
  <si>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</si>
  <si>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</si>
  <si>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</si>
  <si>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</si>
  <si>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</si>
  <si>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</si>
  <si>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</si>
  <si>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</si>
  <si>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</si>
  <si>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</si>
  <si>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</si>
  <si>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</si>
  <si>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SELLING EXPENSE</t>
  </si>
  <si>
    <t>STAFF DEVELOPMENT</t>
  </si>
  <si>
    <t xml:space="preserve"> PRODUCTION EXPENSES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</si>
  <si>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</si>
  <si>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</si>
  <si>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</si>
  <si>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</si>
  <si>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</si>
  <si>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</si>
  <si>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</si>
  <si>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</si>
  <si>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</si>
  <si>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</si>
  <si>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</si>
  <si>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</si>
  <si>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</si>
  <si>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</si>
  <si>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</si>
  <si>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</si>
  <si>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</si>
  <si>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</si>
  <si>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</si>
  <si>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</si>
  <si>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</si>
  <si>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</si>
  <si>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</si>
  <si>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</si>
  <si>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</si>
  <si>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</si>
  <si>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</si>
  <si>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</si>
  <si>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</si>
  <si>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</si>
  <si>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</si>
  <si>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</si>
  <si>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</si>
  <si>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</si>
  <si>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</si>
  <si>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</si>
  <si>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</si>
  <si>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</si>
  <si>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</si>
  <si>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</si>
  <si>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</si>
  <si>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</si>
  <si>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</si>
  <si>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</si>
  <si>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</si>
  <si>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</si>
  <si>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</si>
  <si>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</si>
  <si>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</si>
  <si>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</si>
  <si>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</si>
  <si>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</si>
  <si>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</si>
  <si>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</si>
  <si>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</si>
  <si>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</si>
  <si>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</si>
  <si>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</si>
  <si>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</si>
  <si>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</si>
  <si>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</si>
  <si>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</si>
  <si>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</si>
  <si>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</si>
  <si>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</si>
  <si>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</si>
  <si>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</si>
  <si>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</si>
  <si>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</si>
  <si>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</si>
  <si>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</si>
  <si>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</si>
  <si>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</si>
  <si>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</si>
  <si>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</si>
  <si>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</si>
  <si>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</si>
  <si>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</si>
  <si>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</si>
  <si>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</si>
  <si>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</si>
  <si>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</si>
  <si>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</si>
  <si>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</si>
  <si>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</si>
  <si>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</si>
  <si>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</si>
  <si>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</si>
  <si>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</si>
  <si>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</si>
  <si>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</si>
  <si>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</si>
  <si>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</si>
  <si>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</si>
  <si>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</si>
  <si>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</si>
  <si>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</si>
  <si>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</si>
  <si>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</si>
  <si>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</si>
  <si>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</si>
  <si>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</si>
  <si>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MEMBERSHIP TRAINING EXP</t>
  </si>
  <si>
    <t xml:space="preserve"> COMMUNICATIONS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</si>
  <si>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</si>
  <si>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</si>
  <si>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COMMUNICATIONS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</si>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</sst>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HOT BREAD KITCHEN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4036962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38231</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3998731</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333227.5833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4200815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12.60644439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4162350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4036962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336413.5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12.37271988</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200256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4036962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336413.5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0.5952674313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13.20171183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2240805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2740788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0.8175769158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2478838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429729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2908567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4036962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0.7204841165</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183955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2478838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0.07421017428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2925601</v>
      </c>
      <c r="E41" s="165">
        <f t="shared" ref="E41:E44" si="1">D41/$D$44</f>
        <v>0.7247036261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562662</v>
      </c>
      <c r="E42" s="165">
        <f t="shared" si="1"/>
        <v>0.1393775815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548699</v>
      </c>
      <c r="E43" s="165">
        <f t="shared" si="1"/>
        <v>0.1359187924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4036962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2697831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548699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4.916777687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8372202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189482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44.18468245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9001470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HOT BREAD KITCHEN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587843.0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1367260.0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9170093.0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11125196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130151.0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14154.0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14154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14154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63982.0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64805.0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-823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-823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127276.0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127276.0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219.0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219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11268897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HOT BREAD KITCHEN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1000</v>
      </c>
      <c r="D3" s="99">
        <v>1000.0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4722</v>
      </c>
      <c r="D4" s="99">
        <v>4722.0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549619</v>
      </c>
      <c r="D7" s="99">
        <v>313990.0</v>
      </c>
      <c r="E7" s="99">
        <v>166025.0</v>
      </c>
      <c r="F7" s="99">
        <v>69604.0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2828931</v>
      </c>
      <c r="D9" s="99">
        <v>2358294.0</v>
      </c>
      <c r="E9" s="99">
        <v>233000.0</v>
      </c>
      <c r="F9" s="99">
        <v>237637.0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52893</v>
      </c>
      <c r="D10" s="99">
        <v>43306.0</v>
      </c>
      <c r="E10" s="99">
        <v>4973.0</v>
      </c>
      <c r="F10" s="99">
        <v>4614.0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311845</v>
      </c>
      <c r="D11" s="99">
        <v>248782.0</v>
      </c>
      <c r="E11" s="99">
        <v>36260.0</v>
      </c>
      <c r="F11" s="99">
        <v>26803.0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349599</v>
      </c>
      <c r="D12" s="99">
        <v>276853.0</v>
      </c>
      <c r="E12" s="99">
        <v>41117.0</v>
      </c>
      <c r="F12" s="99">
        <v>31629.0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9200</v>
      </c>
      <c r="D15" s="99">
        <v>1840.0</v>
      </c>
      <c r="E15" s="99">
        <v>7360.0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27792</v>
      </c>
      <c r="D16" s="99">
        <v>0.0</v>
      </c>
      <c r="E16" s="99">
        <v>27792.0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328790</v>
      </c>
      <c r="D18" s="99">
        <v>0.0</v>
      </c>
      <c r="E18" s="99">
        <v>0.0</v>
      </c>
      <c r="F18" s="99">
        <v>328790.0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2252</v>
      </c>
      <c r="D19" s="99">
        <v>0.0</v>
      </c>
      <c r="E19" s="99">
        <v>2252.0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174441</v>
      </c>
      <c r="D20" s="99">
        <v>70041.0</v>
      </c>
      <c r="E20" s="99">
        <v>104400.0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47507</v>
      </c>
      <c r="D21" s="99">
        <v>17956.0</v>
      </c>
      <c r="E21" s="99">
        <v>0.0</v>
      </c>
      <c r="F21" s="99">
        <v>29551.0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213241</v>
      </c>
      <c r="D22" s="99">
        <v>168869.0</v>
      </c>
      <c r="E22" s="99">
        <v>25080.0</v>
      </c>
      <c r="F22" s="99">
        <v>19292.0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1796955</v>
      </c>
      <c r="D25" s="99">
        <v>1727117.0</v>
      </c>
      <c r="E25" s="99">
        <v>34919.0</v>
      </c>
      <c r="F25" s="99">
        <v>34919.0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30019</v>
      </c>
      <c r="D26" s="99">
        <v>9685.0</v>
      </c>
      <c r="E26" s="99">
        <v>20334.0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46249</v>
      </c>
      <c r="D28" s="99">
        <v>41624.0</v>
      </c>
      <c r="E28" s="99">
        <v>0.0</v>
      </c>
      <c r="F28" s="99">
        <v>4625.0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169482</v>
      </c>
      <c r="D31" s="99">
        <v>134216.0</v>
      </c>
      <c r="E31" s="99">
        <v>19933.0</v>
      </c>
      <c r="F31" s="99">
        <v>15333.0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46129</v>
      </c>
      <c r="D32" s="99">
        <v>36531.0</v>
      </c>
      <c r="E32" s="99">
        <v>5425.0</v>
      </c>
      <c r="F32" s="99">
        <v>4173.0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370526</v>
      </c>
      <c r="D34" s="99">
        <v>370526.0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35420</v>
      </c>
      <c r="D35" s="99">
        <v>28050.0</v>
      </c>
      <c r="E35" s="99">
        <v>4166.0</v>
      </c>
      <c r="F35" s="99">
        <v>3204.0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20953</v>
      </c>
      <c r="D36" s="99">
        <v>16593.0</v>
      </c>
      <c r="E36" s="99">
        <v>2464.0</v>
      </c>
      <c r="F36" s="99">
        <v>1896.0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7417565</v>
      </c>
      <c r="D40" s="104">
        <f t="shared" si="2"/>
        <v>5869995</v>
      </c>
      <c r="E40" s="104">
        <f t="shared" si="2"/>
        <v>735500</v>
      </c>
      <c r="F40" s="104">
        <f t="shared" si="2"/>
        <v>812070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HOT BREAD KITCHEN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389132.0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6042716.0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5581868.0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25135.0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31850.0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621095.0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368268.0</v>
      </c>
      <c r="E12" s="109">
        <f>D11-D12</f>
        <v>252827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687527.0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6986.0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13018041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212700.0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3500.0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101114.0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317314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5790630.0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6910097.0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12700727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13018041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HOT BREAD KITCHEN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7417565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169482</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7248083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604006.9167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6431848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10.64863302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5790630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7417565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618130.4167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9.367974531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687527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7417565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618130.4167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1.112268514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11.76090154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9170093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11268897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0.8137524906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3378550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714337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4092887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7417565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0.5517830986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364738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3378550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0.1079569638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245</v>
      </c>
      <c r="D41" s="75">
        <f>'Expenses 2023'!D40</f>
        <v>5869995</v>
      </c>
      <c r="E41" s="165">
        <f t="shared" ref="E41:E44" si="1">D41/$D$44</f>
        <v>0.7913641471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735500</v>
      </c>
      <c r="E42" s="165">
        <f t="shared" si="1"/>
        <v>0.09915652913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812070</v>
      </c>
      <c r="E43" s="165">
        <f t="shared" si="1"/>
        <v>0.1094793237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7417565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11125196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812070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13.69979928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12070701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216200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55.83117946</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13018041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HOT BREAD KITCHEN</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182</v>
      </c>
      <c r="D5" s="177">
        <f>'Ratios 2021'!D8</f>
        <v>14.23355309</v>
      </c>
      <c r="E5" s="177">
        <f>'Ratios 2022'!D8</f>
        <v>12.60644439</v>
      </c>
      <c r="F5" s="177">
        <f>'Ratios 2023'!D8</f>
        <v>10.64863302</v>
      </c>
      <c r="G5" s="177">
        <f>average(D5:F5)</f>
        <v>12.49621017</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190</v>
      </c>
      <c r="D10" s="149">
        <f>'Ratios 2021'!D14</f>
        <v>11.72110897</v>
      </c>
      <c r="E10" s="149">
        <f>'Ratios 2022'!D14</f>
        <v>12.37271988</v>
      </c>
      <c r="F10" s="149">
        <f>'Ratios 2023'!D14</f>
        <v>9.367974531</v>
      </c>
      <c r="G10" s="177">
        <f>average(D10:F10)</f>
        <v>11.15393446</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0.5264956467</v>
      </c>
      <c r="E15" s="180">
        <f>'Ratios 2022'!D20</f>
        <v>0.5952674313</v>
      </c>
      <c r="F15" s="180">
        <f>'Ratios 2023'!D20</f>
        <v>1.112268514</v>
      </c>
      <c r="G15" s="177">
        <f>average(D15:F15)</f>
        <v>0.7446771973</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0.8578289835</v>
      </c>
      <c r="E20" s="163">
        <f>'Ratios 2022'!D26</f>
        <v>0.8175769158</v>
      </c>
      <c r="F20" s="163">
        <f>'Ratios 2023'!D26</f>
        <v>0.8137524906</v>
      </c>
      <c r="G20" s="181">
        <f>average(D20:F20)</f>
        <v>0.8297194633</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0.6673852053</v>
      </c>
      <c r="E25" s="163">
        <f>'Ratios 2022'!D33</f>
        <v>0.7204841165</v>
      </c>
      <c r="F25" s="163">
        <f>'Ratios 2023'!D33</f>
        <v>0.5517830986</v>
      </c>
      <c r="G25" s="181">
        <f>average(D25:F25)</f>
        <v>0.6465508068</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0.08291564779</v>
      </c>
      <c r="E30" s="163">
        <f>'Ratios 2022'!D38</f>
        <v>0.07421017428</v>
      </c>
      <c r="F30" s="163">
        <f>'Ratios 2023'!D38</f>
        <v>0.1079569638</v>
      </c>
      <c r="G30" s="181">
        <f>average(D30:F30)</f>
        <v>0.08836092862</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0.7409019337</v>
      </c>
      <c r="E35" s="163">
        <f>'Ratios 2022'!E41</f>
        <v>0.7247036261</v>
      </c>
      <c r="F35" s="163">
        <f>'Ratios 2023'!E41</f>
        <v>0.7913641471</v>
      </c>
      <c r="G35" s="181">
        <f t="shared" ref="G35:G37" si="1">average(D35:F35)</f>
        <v>0.7523232357</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0.1271240672</v>
      </c>
      <c r="E36" s="163">
        <f>'Ratios 2022'!E42</f>
        <v>0.1393775815</v>
      </c>
      <c r="F36" s="163">
        <f>'Ratios 2023'!E42</f>
        <v>0.09915652913</v>
      </c>
      <c r="G36" s="181">
        <f t="shared" si="1"/>
        <v>0.1218860593</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0.1319739991</v>
      </c>
      <c r="E37" s="163">
        <f>'Ratios 2022'!E43</f>
        <v>0.1359187924</v>
      </c>
      <c r="F37" s="163">
        <f>'Ratios 2023'!E43</f>
        <v>0.1094793237</v>
      </c>
      <c r="G37" s="181">
        <f t="shared" si="1"/>
        <v>0.1257907051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10.41265934</v>
      </c>
      <c r="E42" s="166">
        <f>'Ratios 2022'!D49</f>
        <v>4.916777687</v>
      </c>
      <c r="F42" s="166">
        <f>'Ratios 2023'!D49</f>
        <v>13.69979928</v>
      </c>
      <c r="G42" s="183">
        <f>average(D42:F42)</f>
        <v>9.676412102</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99.61055077</v>
      </c>
      <c r="E47" s="149">
        <f>'Ratios 2022'!D54</f>
        <v>44.18468245</v>
      </c>
      <c r="F47" s="149">
        <f>'Ratios 2023'!D54</f>
        <v>55.83117946</v>
      </c>
      <c r="G47" s="177">
        <f>average(D47:F47)</f>
        <v>66.54213756</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0.009245727216</v>
      </c>
      <c r="E52" s="184">
        <f>'Ratios 2022'!D59</f>
        <v>0</v>
      </c>
      <c r="F52" s="184">
        <f>'Ratios 2023'!D59</f>
        <v>0</v>
      </c>
      <c r="G52" s="185">
        <f>average(D52:F52)</f>
        <v>0.003081909072</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HOT BREAD KITCHEN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HOT BREAD KITCHEN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645800.0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4417845.0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5063645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3500.0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3500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7638.0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350462.0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350462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350462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16584.0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15965.0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619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619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6515.0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6515</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1890.0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-284239.0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-282349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5150030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HOT BREAD KITCHEN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748</v>
      </c>
      <c r="D4" s="99">
        <v>748.0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276781</v>
      </c>
      <c r="D7" s="99">
        <v>117962.0</v>
      </c>
      <c r="E7" s="99">
        <v>117302.0</v>
      </c>
      <c r="F7" s="99">
        <v>41517.0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1819892</v>
      </c>
      <c r="D9" s="99">
        <v>1327471.0</v>
      </c>
      <c r="E9" s="99">
        <v>193625.0</v>
      </c>
      <c r="F9" s="99">
        <v>298796.0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25255</v>
      </c>
      <c r="D10" s="99">
        <v>17428.0</v>
      </c>
      <c r="E10" s="99">
        <v>3727.0</v>
      </c>
      <c r="F10" s="99">
        <v>4100.0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148592</v>
      </c>
      <c r="D11" s="99">
        <v>104004.0</v>
      </c>
      <c r="E11" s="99">
        <v>20420.0</v>
      </c>
      <c r="F11" s="99">
        <v>24168.0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188657</v>
      </c>
      <c r="D12" s="99">
        <v>130191.0</v>
      </c>
      <c r="E12" s="99">
        <v>27841.0</v>
      </c>
      <c r="F12" s="99">
        <v>30625.0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1501</v>
      </c>
      <c r="D15" s="99">
        <v>300.0</v>
      </c>
      <c r="E15" s="99">
        <v>1201.0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25983</v>
      </c>
      <c r="D16" s="99">
        <v>0.0</v>
      </c>
      <c r="E16" s="99">
        <v>25983.0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798</v>
      </c>
      <c r="D19" s="99">
        <v>0.0</v>
      </c>
      <c r="E19" s="99">
        <v>798.0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101475</v>
      </c>
      <c r="D20" s="99">
        <v>91905.0</v>
      </c>
      <c r="E20" s="99">
        <v>9570.0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126233</v>
      </c>
      <c r="D22" s="99">
        <v>87112.0</v>
      </c>
      <c r="E22" s="99">
        <v>18629.0</v>
      </c>
      <c r="F22" s="99">
        <v>20492.0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83321</v>
      </c>
      <c r="D23" s="99">
        <v>57499.0</v>
      </c>
      <c r="E23" s="99">
        <v>12296.0</v>
      </c>
      <c r="F23" s="99">
        <v>13526.0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307971</v>
      </c>
      <c r="D25" s="99">
        <v>285308.0</v>
      </c>
      <c r="E25" s="99">
        <v>3572.0</v>
      </c>
      <c r="F25" s="99">
        <v>19091.0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11955</v>
      </c>
      <c r="D26" s="99">
        <v>5674.0</v>
      </c>
      <c r="E26" s="99">
        <v>6281.0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7186</v>
      </c>
      <c r="D29" s="99">
        <v>4959.0</v>
      </c>
      <c r="E29" s="99">
        <v>1060.0</v>
      </c>
      <c r="F29" s="99">
        <v>1167.0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68203</v>
      </c>
      <c r="D31" s="99">
        <v>47066.0</v>
      </c>
      <c r="E31" s="99">
        <v>10065.0</v>
      </c>
      <c r="F31" s="99">
        <v>11072.0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52583</v>
      </c>
      <c r="D32" s="99">
        <v>36287.0</v>
      </c>
      <c r="E32" s="99">
        <v>7760.0</v>
      </c>
      <c r="F32" s="99">
        <v>8536.0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276190</v>
      </c>
      <c r="D34" s="99">
        <v>269863.0</v>
      </c>
      <c r="E34" s="99">
        <v>0.0</v>
      </c>
      <c r="F34" s="99">
        <v>6327.0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138815</v>
      </c>
      <c r="D35" s="99">
        <v>123818.0</v>
      </c>
      <c r="E35" s="99">
        <v>8117.0</v>
      </c>
      <c r="F35" s="99">
        <v>6880.0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22476</v>
      </c>
      <c r="D36" s="99">
        <v>22476.0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179</v>
      </c>
      <c r="D37" s="99">
        <v>0.0</v>
      </c>
      <c r="E37" s="99">
        <v>179.0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3684794</v>
      </c>
      <c r="D40" s="104">
        <f t="shared" si="2"/>
        <v>2730071</v>
      </c>
      <c r="E40" s="104">
        <f t="shared" si="2"/>
        <v>468426</v>
      </c>
      <c r="F40" s="104">
        <f t="shared" si="2"/>
        <v>486297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HOT BREAD KITCHEN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224108.0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4065637.0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4327325.0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3000.0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41167.0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186747.0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160555.0</v>
      </c>
      <c r="E12" s="109">
        <f>D11-D12</f>
        <v>26192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161669.0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15321.0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8864419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86951.0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81958.0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10949.0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179858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3599156.0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5085405.0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8684561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8864419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HOT BREAD KITCHEN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3684794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68203</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3616591</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301382.5833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4289745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14.23355309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3599156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3684794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307066.1667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11.72110897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161669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3684794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307066.1667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0.5264956467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14.76004874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4417845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5150030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0.8578289835</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2096673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362504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2459177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3684794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0.6673852053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173847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2096673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0.08291564779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2730071</v>
      </c>
      <c r="E41" s="165">
        <f t="shared" ref="E41:E44" si="1">D41/$D$44</f>
        <v>0.7409019337</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468426</v>
      </c>
      <c r="E42" s="165">
        <f t="shared" si="1"/>
        <v>0.1271240672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486297</v>
      </c>
      <c r="E43" s="165">
        <f t="shared" si="1"/>
        <v>0.1319739991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3684794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5063645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486297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10.41265934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8661237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86951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99.61055077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81958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8864419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0.009245727216</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HOT BREAD KITCHEN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258867.0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198159.0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2240805.0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2697831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7910.0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32533.0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32533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32533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26341.0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27094.0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-753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-753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37460.0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37460.0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2330.0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2330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937.0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937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2740788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HOT BREAD KITCHEN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1001</v>
      </c>
      <c r="D4" s="99">
        <v>1001.0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561261</v>
      </c>
      <c r="D7" s="99">
        <v>322055.0</v>
      </c>
      <c r="E7" s="99">
        <v>169424.0</v>
      </c>
      <c r="F7" s="99">
        <v>69782.0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1917577</v>
      </c>
      <c r="D9" s="99">
        <v>1530839.0</v>
      </c>
      <c r="E9" s="99">
        <v>173181.0</v>
      </c>
      <c r="F9" s="99">
        <v>213557.0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20715</v>
      </c>
      <c r="D10" s="99">
        <v>16778.0</v>
      </c>
      <c r="E10" s="99">
        <v>1697.0</v>
      </c>
      <c r="F10" s="99">
        <v>2240.0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163240</v>
      </c>
      <c r="D11" s="99">
        <v>127593.0</v>
      </c>
      <c r="E11" s="99">
        <v>20198.0</v>
      </c>
      <c r="F11" s="99">
        <v>15449.0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245774</v>
      </c>
      <c r="D12" s="99">
        <v>184346.0</v>
      </c>
      <c r="E12" s="99">
        <v>33643.0</v>
      </c>
      <c r="F12" s="99">
        <v>27785.0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1192</v>
      </c>
      <c r="D14" s="99">
        <v>0.0</v>
      </c>
      <c r="E14" s="99">
        <v>1192.0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1850</v>
      </c>
      <c r="D15" s="99">
        <v>370.0</v>
      </c>
      <c r="E15" s="99">
        <v>1480.0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26500</v>
      </c>
      <c r="D16" s="99">
        <v>0.0</v>
      </c>
      <c r="E16" s="99">
        <v>26500.0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35000</v>
      </c>
      <c r="D18" s="99">
        <v>0.0</v>
      </c>
      <c r="E18" s="99">
        <v>0.0</v>
      </c>
      <c r="F18" s="99">
        <v>35000.0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226823</v>
      </c>
      <c r="D20" s="99">
        <v>23000.0</v>
      </c>
      <c r="E20" s="99">
        <v>75833.0</v>
      </c>
      <c r="F20" s="99">
        <v>127990.0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18597</v>
      </c>
      <c r="D21" s="99">
        <v>3056.0</v>
      </c>
      <c r="E21" s="99">
        <v>0.0</v>
      </c>
      <c r="F21" s="99">
        <v>15541.0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86095</v>
      </c>
      <c r="D22" s="99">
        <v>64577.0</v>
      </c>
      <c r="E22" s="99">
        <v>11785.0</v>
      </c>
      <c r="F22" s="99">
        <v>9733.0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124423</v>
      </c>
      <c r="D23" s="99">
        <v>93325.0</v>
      </c>
      <c r="E23" s="99">
        <v>17032.0</v>
      </c>
      <c r="F23" s="99">
        <v>14066.0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141869</v>
      </c>
      <c r="D25" s="99">
        <v>136193.0</v>
      </c>
      <c r="E25" s="99">
        <v>2838.0</v>
      </c>
      <c r="F25" s="99">
        <v>2838.0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16686</v>
      </c>
      <c r="D26" s="99">
        <v>5530.0</v>
      </c>
      <c r="E26" s="99">
        <v>11156.0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9233</v>
      </c>
      <c r="D28" s="99">
        <v>8310.0</v>
      </c>
      <c r="E28" s="99">
        <v>0.0</v>
      </c>
      <c r="F28" s="99">
        <v>923.0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848</v>
      </c>
      <c r="D29" s="99">
        <v>636.0</v>
      </c>
      <c r="E29" s="99">
        <v>116.0</v>
      </c>
      <c r="F29" s="99">
        <v>96.0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38231</v>
      </c>
      <c r="D31" s="99">
        <v>28676.0</v>
      </c>
      <c r="E31" s="99">
        <v>5233.0</v>
      </c>
      <c r="F31" s="99">
        <v>4322.0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44869</v>
      </c>
      <c r="D32" s="99">
        <v>33655.0</v>
      </c>
      <c r="E32" s="99">
        <v>6142.0</v>
      </c>
      <c r="F32" s="99">
        <v>5072.0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317099</v>
      </c>
      <c r="D34" s="99">
        <v>317099.0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23217</v>
      </c>
      <c r="D35" s="99">
        <v>17414.0</v>
      </c>
      <c r="E35" s="99">
        <v>3178.0</v>
      </c>
      <c r="F35" s="99">
        <v>2625.0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14862</v>
      </c>
      <c r="D36" s="99">
        <v>11148.0</v>
      </c>
      <c r="E36" s="99">
        <v>2034.0</v>
      </c>
      <c r="F36" s="99">
        <v>1680.0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4036962</v>
      </c>
      <c r="D40" s="104">
        <f t="shared" si="2"/>
        <v>2925601</v>
      </c>
      <c r="E40" s="104">
        <f t="shared" si="2"/>
        <v>562662</v>
      </c>
      <c r="F40" s="104">
        <f t="shared" si="2"/>
        <v>548699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HOT BREAD KITCHEN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774203.0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3426612.0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4099656.0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9430.0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62301.0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616520.0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198786.0</v>
      </c>
      <c r="E12" s="109">
        <f>D11-D12</f>
        <v>417734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200256.0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11278.0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9001470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182482.0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7000.0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5406.0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194888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4162350.0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4644232.0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8806582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9001470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