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<sst xmlns="http://schemas.openxmlformats.org/spreadsheetml/2006/main" count="871" uniqueCount="253">
  <si>
    <t>PRATT FINE ART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</si>
  <si>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</si>
  <si>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</si>
  <si>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</si>
  <si>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</si>
  <si>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</si>
  <si>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</si>
  <si>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</si>
  <si>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</si>
  <si>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</si>
  <si>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</si>
  <si>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</si>
  <si>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</si>
  <si>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</si>
  <si>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</si>
  <si>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</si>
  <si>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</si>
  <si>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</si>
  <si>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</si>
  <si>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</si>
  <si>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</si>
  <si>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</si>
  <si>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</si>
  <si>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</si>
  <si>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</si>
  <si>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</si>
  <si>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</si>
  <si>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</si>
  <si>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</si>
  <si>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</si>
  <si>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</si>
  <si>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</si>
  <si>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</si>
  <si>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</si>
  <si>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</si>
  <si>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</si>
  <si>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</si>
  <si>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</si>
  <si>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</si>
  <si>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</si>
  <si>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</si>
  <si>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</si>
  <si>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</si>
  <si>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</si>
  <si>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</si>
  <si>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</si>
  <si>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</si>
  <si>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</si>
  <si>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</si>
  <si>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</si>
  <si>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</si>
  <si>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</si>
  <si>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</si>
  <si>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</si>
  <si>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</si>
  <si>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</si>
  <si>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</si>
  <si>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</si>
  <si>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</si>
  <si>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</si>
  <si>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</si>
  <si>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</si>
  <si>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</si>
  <si>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</si>
  <si>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CLASSES, WORKSHOPS AND</t>
  </si>
  <si>
    <t>OTHER</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</si>
  <si>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</si>
  <si>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</si>
  <si>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</si>
  <si>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</si>
  <si>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</si>
  <si>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</si>
  <si>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</si>
  <si>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</si>
  <si>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</si>
  <si>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</si>
  <si>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</si>
  <si>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</si>
  <si>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</si>
  <si>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</si>
  <si>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</si>
  <si>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</si>
  <si>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</si>
  <si>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</si>
  <si>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</si>
  <si>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</si>
  <si>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</si>
  <si>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</si>
  <si>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</si>
  <si>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</si>
  <si>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</si>
  <si>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</si>
  <si>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</si>
  <si>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</si>
  <si>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</si>
  <si>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</si>
  <si>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</si>
  <si>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</si>
  <si>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</si>
  <si>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</si>
  <si>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</si>
  <si>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</si>
  <si>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</si>
  <si>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</si>
  <si>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</si>
  <si>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</si>
  <si>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</si>
  <si>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</si>
  <si>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</si>
  <si>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</si>
  <si>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</si>
  <si>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</si>
  <si>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</si>
  <si>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</si>
  <si>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</si>
  <si>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</si>
  <si>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</si>
  <si>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</si>
  <si>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</si>
  <si>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</si>
  <si>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</si>
  <si>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</si>
  <si>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</si>
  <si>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</si>
  <si>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</si>
  <si>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</si>
  <si>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</si>
  <si>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</si>
  <si>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</si>
  <si>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</si>
  <si>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</si>
  <si>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</si>
  <si>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</si>
  <si>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</si>
  <si>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</si>
  <si>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EDUCATION</t>
  </si>
  <si>
    <t>DEVELOPMENT</t>
  </si>
  <si>
    <t>OTHER PROGRAM COSTS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</si>
  <si>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</si>
  <si>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</si>
  <si>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</si>
  <si>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</si>
  <si>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</si>
  <si>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</si>
  <si>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</si>
  <si>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</si>
  <si>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</si>
  <si>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</si>
  <si>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</si>
  <si>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</si>
  <si>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</si>
  <si>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</si>
  <si>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</si>
  <si>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</si>
  <si>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</si>
  <si>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</si>
  <si>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</si>
  <si>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</si>
  <si>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</si>
  <si>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</si>
  <si>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</si>
  <si>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</si>
  <si>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</si>
  <si>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</si>
  <si>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</si>
  <si>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</si>
  <si>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</si>
  <si>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</si>
  <si>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</si>
  <si>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</si>
  <si>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</si>
  <si>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</si>
  <si>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</si>
  <si>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</si>
  <si>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</si>
  <si>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</si>
  <si>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</si>
  <si>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</si>
  <si>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</si>
  <si>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</si>
  <si>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</si>
  <si>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</si>
  <si>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</si>
  <si>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</si>
  <si>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</si>
  <si>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</si>
  <si>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</si>
  <si>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</si>
  <si>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</si>
  <si>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</si>
  <si>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</si>
  <si>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</si>
  <si>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</si>
  <si>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</si>
  <si>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</si>
  <si>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</si>
  <si>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</si>
  <si>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</si>
  <si>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</si>
  <si>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</si>
  <si>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</si>
  <si>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</si>
  <si>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</si>
  <si>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</si>
  <si>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</si>
  <si>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</si>
  <si>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</si>
  <si>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</si>
  <si>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</si>
  <si>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</si>
  <si>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</si>
  <si>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</si>
  <si>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</si>
  <si>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</si>
  <si>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</si>
  <si>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</si>
  <si>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</si>
  <si>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</si>
  <si>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</si>
  <si>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</si>
  <si>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</si>
  <si>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</si>
  <si>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</si>
  <si>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</si>
  <si>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</si>
  <si>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</si>
  <si>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</si>
  <si>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</si>
  <si>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</si>
  <si>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</si>
  <si>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</si>
  <si>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</si>
  <si>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</si>
  <si>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</si>
  <si>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</si>
  <si>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</si>
  <si>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</si>
  <si>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</si>
  <si>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</si>
  <si>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EDUCATION</t>
  </si>
  <si>
    <t>OTHER COSTS</t>
  </si>
  <si>
    <t>INVESTMENT FEES AND BAN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</si>
  <si>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</si>
  <si>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</si>
  <si>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OTHER COSTS</t>
  </si>
  <si>
    <t>BAD DEBT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</si>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</sst>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PRATT FINE ART CENTER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2933746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56536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2877210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239767.5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125778</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0.52458319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4498183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2933746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244478.8333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18.39906931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1215999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2933746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244478.8333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4.973841635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5.498424825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1480545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2549279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0.5807700922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1792741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8185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1800926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2933746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0.6138656857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8185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1792741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0.004565634411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2022'!D40</f>
        <v>1870976</v>
      </c>
      <c r="E41" s="165">
        <f t="shared" ref="E41:E44" si="1">D41/$D$44</f>
        <v>0.6377430084</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809478</v>
      </c>
      <c r="E42" s="165">
        <f t="shared" si="1"/>
        <v>0.2759195922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253292</v>
      </c>
      <c r="E43" s="165">
        <f t="shared" si="1"/>
        <v>0.08633739935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2933746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913729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253292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3.607413578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126565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279217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0.4532854375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743455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6385927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0.1164208423</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PRATT FINE ART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68261.0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314568.0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474405.0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12980.0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870234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1641952.0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34331.0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1676283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32770.0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612759.0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545503.0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67256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67256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282183.0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287566.0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-5383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2641160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PRATT FINE ART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1687363</v>
      </c>
      <c r="D8" s="99">
        <v>1298861.0</v>
      </c>
      <c r="E8" s="99">
        <v>197791.0</v>
      </c>
      <c r="F8" s="99">
        <v>190711.0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26466</v>
      </c>
      <c r="D10" s="99">
        <v>13181.0</v>
      </c>
      <c r="E10" s="99">
        <v>8338.0</v>
      </c>
      <c r="F10" s="99">
        <v>4947.0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120115</v>
      </c>
      <c r="D11" s="99">
        <v>78641.0</v>
      </c>
      <c r="E11" s="99">
        <v>23361.0</v>
      </c>
      <c r="F11" s="99">
        <v>18113.0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179875</v>
      </c>
      <c r="D12" s="99">
        <v>117852.0</v>
      </c>
      <c r="E12" s="99">
        <v>41232.0</v>
      </c>
      <c r="F12" s="99">
        <v>20791.0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164635</v>
      </c>
      <c r="D16" s="99">
        <v>0.0</v>
      </c>
      <c r="E16" s="99">
        <v>164635.0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30183</v>
      </c>
      <c r="D20" s="99">
        <v>15765.0</v>
      </c>
      <c r="E20" s="99">
        <v>14418.0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116321</v>
      </c>
      <c r="D21" s="99">
        <v>102646.0</v>
      </c>
      <c r="E21" s="99">
        <v>7615.0</v>
      </c>
      <c r="F21" s="99">
        <v>6060.0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87338</v>
      </c>
      <c r="D22" s="99">
        <v>14665.0</v>
      </c>
      <c r="E22" s="99">
        <v>43799.0</v>
      </c>
      <c r="F22" s="99">
        <v>28874.0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56065</v>
      </c>
      <c r="D23" s="99">
        <v>0.0</v>
      </c>
      <c r="E23" s="99">
        <v>56065.0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236659</v>
      </c>
      <c r="D25" s="99">
        <v>124291.0</v>
      </c>
      <c r="E25" s="99">
        <v>105209.0</v>
      </c>
      <c r="F25" s="99">
        <v>7159.0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47994</v>
      </c>
      <c r="D29" s="99">
        <v>0.0</v>
      </c>
      <c r="E29" s="99">
        <v>47994.0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54791</v>
      </c>
      <c r="D31" s="99">
        <v>41623.0</v>
      </c>
      <c r="E31" s="99">
        <v>8882.0</v>
      </c>
      <c r="F31" s="99">
        <v>4286.0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364237</v>
      </c>
      <c r="D34" s="99">
        <v>362786.0</v>
      </c>
      <c r="E34" s="99">
        <v>1451.0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19566</v>
      </c>
      <c r="D35" s="99">
        <v>0.0</v>
      </c>
      <c r="E35" s="99">
        <v>281.0</v>
      </c>
      <c r="F35" s="99">
        <v>19285.0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7093</v>
      </c>
      <c r="D36" s="99">
        <v>3001.0</v>
      </c>
      <c r="E36" s="99">
        <v>4092.0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817</v>
      </c>
      <c r="D37" s="99">
        <v>423.0</v>
      </c>
      <c r="E37" s="99">
        <v>394.0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3199518</v>
      </c>
      <c r="D40" s="104">
        <f t="shared" si="2"/>
        <v>2173735</v>
      </c>
      <c r="E40" s="104">
        <f t="shared" si="2"/>
        <v>725557</v>
      </c>
      <c r="F40" s="104">
        <f t="shared" si="2"/>
        <v>300226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PRATT FINE ART CENTER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30069.0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68597.0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22672.0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7129.0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6370571.0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1533028.0</v>
      </c>
      <c r="E12" s="109">
        <f>D11-D12</f>
        <v>4837543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840964.0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121832.0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5928806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122894.0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182934.0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712894.0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11091.0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176793.0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1206606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4083503.0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638697.0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4722200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5928806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PRATT FINE ART CENTER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3199518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54791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3144727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262060.5833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98666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0.3765007265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4083503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3199518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266626.5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15.31544314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840964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3199518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266626.5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3.154090085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3.530590811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1641952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2641160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0.6216783535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1687363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326456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2013819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3199518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0.6294132429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146581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1687363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0.08686986736</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246</v>
      </c>
      <c r="D41" s="75">
        <f>'Expenses 2023'!D40</f>
        <v>2173735</v>
      </c>
      <c r="E41" s="165">
        <f t="shared" ref="E41:E44" si="1">D41/$D$44</f>
        <v>0.6793945213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725557</v>
      </c>
      <c r="E42" s="165">
        <f t="shared" si="1"/>
        <v>0.2267707198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300226</v>
      </c>
      <c r="E43" s="165">
        <f t="shared" si="1"/>
        <v>0.09383475886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3199518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870234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300226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2.898596391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128467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305828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0.4200629112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723985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5928806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0.1221131202</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PRATT FINE ART CENTER</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181</v>
      </c>
      <c r="D5" s="177">
        <f>'Ratios 2021'!D8</f>
        <v>1.677130629</v>
      </c>
      <c r="E5" s="177">
        <f>'Ratios 2022'!D8</f>
        <v>0.52458319</v>
      </c>
      <c r="F5" s="177">
        <f>'Ratios 2023'!D8</f>
        <v>0.3765007265</v>
      </c>
      <c r="G5" s="177">
        <f>average(D5:F5)</f>
        <v>0.8594048485</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189</v>
      </c>
      <c r="D10" s="149">
        <f>'Ratios 2021'!D14</f>
        <v>23.73859937</v>
      </c>
      <c r="E10" s="149">
        <f>'Ratios 2022'!D14</f>
        <v>18.39906931</v>
      </c>
      <c r="F10" s="149">
        <f>'Ratios 2023'!D14</f>
        <v>15.31544314</v>
      </c>
      <c r="G10" s="177">
        <f>average(D10:F10)</f>
        <v>19.15103727</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6.242676127</v>
      </c>
      <c r="E15" s="180">
        <f>'Ratios 2022'!D20</f>
        <v>4.973841635</v>
      </c>
      <c r="F15" s="180">
        <f>'Ratios 2023'!D20</f>
        <v>3.154090085</v>
      </c>
      <c r="G15" s="177">
        <f>average(D15:F15)</f>
        <v>4.790202615</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0.5695179591</v>
      </c>
      <c r="E20" s="163">
        <f>'Ratios 2022'!D26</f>
        <v>0.5807700922</v>
      </c>
      <c r="F20" s="163">
        <f>'Ratios 2023'!D26</f>
        <v>0.6216783535</v>
      </c>
      <c r="G20" s="181">
        <f>average(D20:F20)</f>
        <v>0.5906554683</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0.6275780914</v>
      </c>
      <c r="E25" s="163">
        <f>'Ratios 2022'!D33</f>
        <v>0.6138656857</v>
      </c>
      <c r="F25" s="163">
        <f>'Ratios 2023'!D33</f>
        <v>0.6294132429</v>
      </c>
      <c r="G25" s="181">
        <f>average(D25:F25)</f>
        <v>0.6236190066</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v>
      </c>
      <c r="E30" s="163">
        <f>'Ratios 2022'!D38</f>
        <v>0.004565634411</v>
      </c>
      <c r="F30" s="163">
        <f>'Ratios 2023'!D38</f>
        <v>0.08686986736</v>
      </c>
      <c r="G30" s="181">
        <f>average(D30:F30)</f>
        <v>0.03047850059</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0.5994357818</v>
      </c>
      <c r="E35" s="163">
        <f>'Ratios 2022'!E41</f>
        <v>0.6377430084</v>
      </c>
      <c r="F35" s="163">
        <f>'Ratios 2023'!E41</f>
        <v>0.6793945213</v>
      </c>
      <c r="G35" s="181">
        <f t="shared" ref="G35:G37" si="1">average(D35:F35)</f>
        <v>0.6388577705</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0.3101163242</v>
      </c>
      <c r="E36" s="163">
        <f>'Ratios 2022'!E42</f>
        <v>0.2759195922</v>
      </c>
      <c r="F36" s="163">
        <f>'Ratios 2023'!E42</f>
        <v>0.2267707198</v>
      </c>
      <c r="G36" s="181">
        <f t="shared" si="1"/>
        <v>0.2709355454</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0.09044789399</v>
      </c>
      <c r="E37" s="163">
        <f>'Ratios 2022'!E43</f>
        <v>0.08633739935</v>
      </c>
      <c r="F37" s="163">
        <f>'Ratios 2023'!E43</f>
        <v>0.09383475886</v>
      </c>
      <c r="G37" s="181">
        <f t="shared" si="1"/>
        <v>0.09020668407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3.473893359</v>
      </c>
      <c r="E42" s="166">
        <f>'Ratios 2022'!D49</f>
        <v>3.607413578</v>
      </c>
      <c r="F42" s="166">
        <f>'Ratios 2023'!D49</f>
        <v>2.898596391</v>
      </c>
      <c r="G42" s="183">
        <f>average(D42:F42)</f>
        <v>3.326634442</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1.295129245</v>
      </c>
      <c r="E47" s="149">
        <f>'Ratios 2022'!D54</f>
        <v>0.4532854375</v>
      </c>
      <c r="F47" s="149">
        <f>'Ratios 2023'!D54</f>
        <v>0.4200629112</v>
      </c>
      <c r="G47" s="177">
        <f>average(D47:F47)</f>
        <v>0.7228258646</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0.1208672346</v>
      </c>
      <c r="E52" s="184">
        <f>'Ratios 2022'!D59</f>
        <v>0.1164208423</v>
      </c>
      <c r="F52" s="184">
        <f>'Ratios 2023'!D59</f>
        <v>0.1221131202</v>
      </c>
      <c r="G52" s="185">
        <f>average(D52:F52)</f>
        <v>0.119800399</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PRATT FINE ART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PRATT FINE ART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41885.0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704679.0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746564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1109757.0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25776.0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1135533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51662.0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40603.0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25772.0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14831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1948590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PRATT FINE ART CENTER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60799</v>
      </c>
      <c r="D7" s="99">
        <v>0.0</v>
      </c>
      <c r="E7" s="99">
        <v>60799.0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1430346</v>
      </c>
      <c r="D9" s="99">
        <v>937395.0</v>
      </c>
      <c r="E9" s="99">
        <v>314960.0</v>
      </c>
      <c r="F9" s="99">
        <v>177991.0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54666</v>
      </c>
      <c r="D21" s="99">
        <v>50720.0</v>
      </c>
      <c r="E21" s="99">
        <v>803.0</v>
      </c>
      <c r="F21" s="99">
        <v>3143.0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226104</v>
      </c>
      <c r="D22" s="99">
        <v>5598.0</v>
      </c>
      <c r="E22" s="99">
        <v>219570.0</v>
      </c>
      <c r="F22" s="99">
        <v>936.0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235900</v>
      </c>
      <c r="D25" s="99">
        <v>143037.0</v>
      </c>
      <c r="E25" s="99">
        <v>90660.0</v>
      </c>
      <c r="F25" s="99">
        <v>2203.0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39310</v>
      </c>
      <c r="D29" s="99">
        <v>0.0</v>
      </c>
      <c r="E29" s="99">
        <v>39310.0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58394</v>
      </c>
      <c r="D31" s="99">
        <v>44345.0</v>
      </c>
      <c r="E31" s="99">
        <v>9492.0</v>
      </c>
      <c r="F31" s="99">
        <v>4557.0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235884</v>
      </c>
      <c r="D34" s="99">
        <v>234600.0</v>
      </c>
      <c r="E34" s="99">
        <v>1242.0</v>
      </c>
      <c r="F34" s="99">
        <v>42.0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33718</v>
      </c>
      <c r="D35" s="99">
        <v>7683.0</v>
      </c>
      <c r="E35" s="99">
        <v>0.0</v>
      </c>
      <c r="F35" s="99">
        <v>26035.0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910</v>
      </c>
      <c r="D36" s="99">
        <v>900.0</v>
      </c>
      <c r="E36" s="99">
        <v>10.0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2376031</v>
      </c>
      <c r="D40" s="104">
        <f t="shared" si="2"/>
        <v>1424278</v>
      </c>
      <c r="E40" s="104">
        <f t="shared" si="2"/>
        <v>736846</v>
      </c>
      <c r="F40" s="104">
        <f t="shared" si="2"/>
        <v>214907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PRATT FINE ART CENTER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221482.0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102433.0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4364.0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6352071.0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1421703.0</v>
      </c>
      <c r="E12" s="109">
        <f>D11-D12</f>
        <v>4930368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1236066.0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6494713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87036.0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166436.0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784998.0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54961.0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1093431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4700304.0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700978.0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5401282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6494713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PRATT FINE ART CENTER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2376031</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58394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2317637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193136.4167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323915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1.677130629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4700304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2376031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198002.5833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23.73859937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1236066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2376031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198002.5833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6.242676127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7.919806756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1109757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1948590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0.5695179591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1491145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1491145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2376031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0.6275780914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1491145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1424278</v>
      </c>
      <c r="E41" s="165">
        <f t="shared" ref="E41:E44" si="1">D41/$D$44</f>
        <v>0.5994357818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736846</v>
      </c>
      <c r="E42" s="165">
        <f t="shared" si="1"/>
        <v>0.3101163242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214907</v>
      </c>
      <c r="E43" s="165">
        <f t="shared" si="1"/>
        <v>0.09044789399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2376031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746564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214907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3.473893359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328279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253472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1.295129245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784998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6494713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0.1208672346</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PRATT FINE ART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51211.0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313255.0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126140.0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423123.0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5084.0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913729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1480545.0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41277.0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1521822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51942.0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336688.0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274902.0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61786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2549279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PRATT FINE ART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1792741</v>
      </c>
      <c r="D8" s="99">
        <v>1236612.0</v>
      </c>
      <c r="E8" s="99">
        <v>344228.0</v>
      </c>
      <c r="F8" s="99">
        <v>211901.0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8185</v>
      </c>
      <c r="D10" s="99">
        <v>0.0</v>
      </c>
      <c r="E10" s="99">
        <v>8185.0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37945</v>
      </c>
      <c r="D14" s="99">
        <v>0.0</v>
      </c>
      <c r="E14" s="99">
        <v>37945.0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101840</v>
      </c>
      <c r="D16" s="99">
        <v>0.0</v>
      </c>
      <c r="E16" s="99">
        <v>101840.0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1863</v>
      </c>
      <c r="D20" s="99">
        <v>0.0</v>
      </c>
      <c r="E20" s="99">
        <v>1863.0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71396</v>
      </c>
      <c r="D21" s="99">
        <v>66129.0</v>
      </c>
      <c r="E21" s="99">
        <v>4067.0</v>
      </c>
      <c r="F21" s="99">
        <v>1200.0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67908</v>
      </c>
      <c r="D22" s="99">
        <v>9488.0</v>
      </c>
      <c r="E22" s="99">
        <v>51057.0</v>
      </c>
      <c r="F22" s="99">
        <v>7363.0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40041</v>
      </c>
      <c r="D23" s="99">
        <v>0.0</v>
      </c>
      <c r="E23" s="99">
        <v>37232.0</v>
      </c>
      <c r="F23" s="99">
        <v>2809.0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317358</v>
      </c>
      <c r="D25" s="99">
        <v>147799.0</v>
      </c>
      <c r="E25" s="99">
        <v>160959.0</v>
      </c>
      <c r="F25" s="99">
        <v>8600.0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44353</v>
      </c>
      <c r="D29" s="99">
        <v>0.0</v>
      </c>
      <c r="E29" s="99">
        <v>44353.0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56536</v>
      </c>
      <c r="D31" s="99">
        <v>44765.0</v>
      </c>
      <c r="E31" s="99">
        <v>7215.0</v>
      </c>
      <c r="F31" s="99">
        <v>4556.0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239</v>
      </c>
      <c r="C34" s="98">
        <f t="shared" si="1"/>
        <v>361117</v>
      </c>
      <c r="D34" s="99">
        <v>360603.0</v>
      </c>
      <c r="E34" s="99">
        <v>444.0</v>
      </c>
      <c r="F34" s="99">
        <v>70.0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18044</v>
      </c>
      <c r="D35" s="99">
        <v>350.0</v>
      </c>
      <c r="E35" s="99">
        <v>901.0</v>
      </c>
      <c r="F35" s="99">
        <v>16793.0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7442</v>
      </c>
      <c r="D36" s="99">
        <v>4977.0</v>
      </c>
      <c r="E36" s="99">
        <v>2465.0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6724</v>
      </c>
      <c r="D37" s="99">
        <v>0.0</v>
      </c>
      <c r="E37" s="99">
        <v>6724.0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253</v>
      </c>
      <c r="D38" s="99">
        <v>253.0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2933746</v>
      </c>
      <c r="D40" s="104">
        <f t="shared" si="2"/>
        <v>1870976</v>
      </c>
      <c r="E40" s="104">
        <f t="shared" si="2"/>
        <v>809478</v>
      </c>
      <c r="F40" s="104">
        <f t="shared" si="2"/>
        <v>253292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PRATT FINE ART CENTER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37241.0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88537.0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507.0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280.0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6352071.0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1478238.0</v>
      </c>
      <c r="E12" s="109">
        <f>D11-D12</f>
        <v>4873833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1215999.0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169530.0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6385927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109569.0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169648.0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743455.0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224491.0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1247163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4498183.0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640581.0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5138764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6385927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