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<sst xmlns="http://schemas.openxmlformats.org/spreadsheetml/2006/main" count="863" uniqueCount="246">
  <si>
    <t>WORLD FOOD PROGRAM USA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</si>
  <si>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</si>
  <si>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</si>
  <si>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</si>
  <si>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</si>
  <si>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</si>
  <si>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</si>
  <si>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</si>
  <si>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</si>
  <si>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</si>
  <si>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</si>
  <si>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</si>
  <si>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</si>
  <si>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</si>
  <si>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</si>
  <si>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</si>
  <si>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</si>
  <si>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</si>
  <si>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</si>
  <si>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</si>
  <si>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</si>
  <si>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</si>
  <si>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</si>
  <si>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</si>
  <si>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</si>
  <si>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</si>
  <si>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</si>
  <si>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</si>
  <si>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</si>
  <si>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</si>
  <si>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</si>
  <si>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</si>
  <si>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</si>
  <si>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</si>
  <si>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</si>
  <si>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</si>
  <si>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</si>
  <si>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</si>
  <si>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</si>
  <si>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</si>
  <si>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</si>
  <si>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</si>
  <si>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</si>
  <si>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</si>
  <si>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</si>
  <si>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</si>
  <si>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</si>
  <si>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</si>
  <si>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</si>
  <si>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</si>
  <si>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</si>
  <si>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</si>
  <si>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</si>
  <si>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</si>
  <si>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</si>
  <si>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</si>
  <si>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</si>
  <si>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</si>
  <si>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</si>
  <si>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</si>
  <si>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</si>
  <si>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</si>
  <si>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</si>
  <si>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</si>
  <si>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</si>
  <si>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</si>
  <si>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</si>
  <si>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</si>
  <si>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</si>
  <si>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</si>
  <si>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</si>
  <si>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</si>
  <si>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</si>
  <si>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</si>
  <si>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</si>
  <si>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</si>
  <si>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</si>
  <si>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</si>
  <si>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</si>
  <si>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</si>
  <si>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</si>
  <si>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</si>
  <si>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</si>
  <si>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</si>
  <si>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</si>
  <si>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</si>
  <si>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</si>
  <si>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</si>
  <si>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</si>
  <si>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</si>
  <si>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</si>
  <si>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</si>
  <si>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</si>
  <si>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</si>
  <si>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</si>
  <si>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</si>
  <si>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</si>
  <si>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</si>
  <si>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</si>
  <si>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</si>
  <si>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</si>
  <si>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</si>
  <si>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</si>
  <si>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</si>
  <si>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</si>
  <si>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</si>
  <si>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</si>
  <si>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</si>
  <si>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</si>
  <si>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</si>
  <si>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</si>
  <si>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</si>
  <si>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</si>
  <si>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</si>
  <si>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</si>
  <si>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</si>
  <si>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</si>
  <si>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</si>
  <si>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</si>
  <si>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</si>
  <si>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</si>
  <si>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</si>
  <si>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</si>
  <si>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</si>
  <si>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</si>
  <si>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</si>
  <si>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</si>
  <si>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</si>
  <si>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</si>
  <si>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</si>
  <si>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</si>
  <si>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</si>
  <si>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</si>
  <si>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MEMBERSHIP</t>
  </si>
  <si>
    <t>STAFF DEVELOPMENT</t>
  </si>
  <si>
    <t>EQUIPMENT RENTAL &amp; MAIN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</si>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</sst>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WORLD FOOD PROGRAM USA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140087871</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294749</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139793122</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11649426.83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32106219</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2.75603422</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27251633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140087871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11673989.25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2.334389078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15143058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140087871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11673989.25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1.297162236</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4.053196456</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136580759</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137489045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0.9933937573</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9498778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1933087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11431865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140087871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0.08160495922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1261297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9498778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0.1327851856</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237</v>
      </c>
      <c r="D41" s="75">
        <f>'Expenses 2022'!D40</f>
        <v>128151125</v>
      </c>
      <c r="E41" s="165">
        <f t="shared" ref="E41:E44" si="1">D41/$D$44</f>
        <v>0.91479101</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1083644</v>
      </c>
      <c r="E42" s="165">
        <f t="shared" si="1"/>
        <v>0.007735459125</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10853102</v>
      </c>
      <c r="E43" s="165">
        <f t="shared" si="1"/>
        <v>0.07747353088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140087871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136580759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10853102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12.5844905</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61040884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47871637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1.27509498</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83733790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WORLD FOOD PROGRAM USA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1.2073516E8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1992052.0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120735160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1350129.0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153833.0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153833.0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122085289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WORLD FOOD PROGRAM USA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30000</v>
      </c>
      <c r="D3" s="99">
        <v>30000.0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93060726</v>
      </c>
      <c r="D5" s="99">
        <v>9.3060726E7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1380893</v>
      </c>
      <c r="D7" s="99">
        <v>709359.0</v>
      </c>
      <c r="E7" s="99">
        <v>60268.0</v>
      </c>
      <c r="F7" s="99">
        <v>611266.0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9064527</v>
      </c>
      <c r="D9" s="99">
        <v>4655720.0</v>
      </c>
      <c r="E9" s="99">
        <v>393864.0</v>
      </c>
      <c r="F9" s="99">
        <v>4014943.0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441017</v>
      </c>
      <c r="D10" s="99">
        <v>226580.0</v>
      </c>
      <c r="E10" s="99">
        <v>19205.0</v>
      </c>
      <c r="F10" s="99">
        <v>195232.0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1000199</v>
      </c>
      <c r="D11" s="99">
        <v>515012.0</v>
      </c>
      <c r="E11" s="99">
        <v>47073.0</v>
      </c>
      <c r="F11" s="99">
        <v>438114.0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771296</v>
      </c>
      <c r="D12" s="99">
        <v>396320.0</v>
      </c>
      <c r="E12" s="99">
        <v>33691.0</v>
      </c>
      <c r="F12" s="99">
        <v>341285.0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73750</v>
      </c>
      <c r="D15" s="99">
        <v>31346.0</v>
      </c>
      <c r="E15" s="99">
        <v>15373.0</v>
      </c>
      <c r="F15" s="99">
        <v>27031.0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64642</v>
      </c>
      <c r="D16" s="99">
        <v>27475.0</v>
      </c>
      <c r="E16" s="99">
        <v>13474.0</v>
      </c>
      <c r="F16" s="99">
        <v>23693.0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2376606</v>
      </c>
      <c r="D18" s="99">
        <v>0.0</v>
      </c>
      <c r="E18" s="99">
        <v>0.0</v>
      </c>
      <c r="F18" s="99">
        <v>2376606.0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2146645</v>
      </c>
      <c r="D20" s="99">
        <v>1083751.0</v>
      </c>
      <c r="E20" s="99">
        <v>92804.0</v>
      </c>
      <c r="F20" s="99">
        <v>970090.0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8612475</v>
      </c>
      <c r="D21" s="99">
        <v>6899650.0</v>
      </c>
      <c r="E21" s="99">
        <v>932.0</v>
      </c>
      <c r="F21" s="99">
        <v>1711893.0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1509457</v>
      </c>
      <c r="D22" s="99">
        <v>1280465.0</v>
      </c>
      <c r="E22" s="99">
        <v>30761.0</v>
      </c>
      <c r="F22" s="99">
        <v>198231.0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1299107</v>
      </c>
      <c r="D23" s="99">
        <v>694468.0</v>
      </c>
      <c r="E23" s="99">
        <v>130836.0</v>
      </c>
      <c r="F23" s="99">
        <v>473803.0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592465</v>
      </c>
      <c r="D25" s="99">
        <v>251812.0</v>
      </c>
      <c r="E25" s="99">
        <v>123499.0</v>
      </c>
      <c r="F25" s="99">
        <v>217154.0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745073</v>
      </c>
      <c r="D26" s="99">
        <v>351351.0</v>
      </c>
      <c r="E26" s="99">
        <v>51126.0</v>
      </c>
      <c r="F26" s="99">
        <v>342596.0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431947</v>
      </c>
      <c r="D28" s="99">
        <v>376417.0</v>
      </c>
      <c r="E28" s="99">
        <v>16117.0</v>
      </c>
      <c r="F28" s="99">
        <v>39413.0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339</v>
      </c>
      <c r="D29" s="99">
        <v>144.0</v>
      </c>
      <c r="E29" s="99">
        <v>71.0</v>
      </c>
      <c r="F29" s="99">
        <v>124.0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296559</v>
      </c>
      <c r="D31" s="99">
        <v>134583.0</v>
      </c>
      <c r="E31" s="99">
        <v>58722.0</v>
      </c>
      <c r="F31" s="99">
        <v>103254.0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68462</v>
      </c>
      <c r="D32" s="99">
        <v>29098.0</v>
      </c>
      <c r="E32" s="99">
        <v>14271.0</v>
      </c>
      <c r="F32" s="99">
        <v>25093.0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106601</v>
      </c>
      <c r="D34" s="99">
        <v>73617.0</v>
      </c>
      <c r="E34" s="99">
        <v>7260.0</v>
      </c>
      <c r="F34" s="99">
        <v>25724.0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69355</v>
      </c>
      <c r="D35" s="99">
        <v>20369.0</v>
      </c>
      <c r="E35" s="99">
        <v>3684.0</v>
      </c>
      <c r="F35" s="99">
        <v>45302.0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4702</v>
      </c>
      <c r="D36" s="99">
        <v>2443.0</v>
      </c>
      <c r="E36" s="99">
        <v>819.0</v>
      </c>
      <c r="F36" s="99">
        <v>1440.0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124146843</v>
      </c>
      <c r="D40" s="104">
        <f t="shared" si="2"/>
        <v>110850706</v>
      </c>
      <c r="E40" s="104">
        <f t="shared" si="2"/>
        <v>1113850</v>
      </c>
      <c r="F40" s="104">
        <f t="shared" si="2"/>
        <v>12182287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FOOD PROGRAM USA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2.4379081E7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6172581.0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1718.0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3.9712674E7</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3900342.0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1477071.0</v>
      </c>
      <c r="E12" s="109">
        <f>D11-D12</f>
        <v>2423271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1.9170208E7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4592278.0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96451811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1541538.0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2.0658127E7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3.8779793E7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269108.0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7475752.0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68724318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2.7181156E7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546337.0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27727493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96451811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WORLD FOOD PROGRAM USA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124146843</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296559</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123850284</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10320857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24379081</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2.362117894</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27181156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124146843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10345570.25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2.627323129</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19170208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124146843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10345570.25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1.852987079</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4.215104973</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120735160</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122085289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0.9889411</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10445420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2212512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12657932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124146843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0.1019593547</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1441216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10445420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0.1379758784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239</v>
      </c>
      <c r="D41" s="75">
        <f>'Expenses 2023'!D40</f>
        <v>110850706</v>
      </c>
      <c r="E41" s="165">
        <f t="shared" ref="E41:E44" si="1">D41/$D$44</f>
        <v>0.8928999185</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1113850</v>
      </c>
      <c r="E42" s="165">
        <f t="shared" si="1"/>
        <v>0.008972036446</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12182287</v>
      </c>
      <c r="E43" s="165">
        <f t="shared" si="1"/>
        <v>0.09812804503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124146843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120735160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12182287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9.910713809</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70266054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60979458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1.152290563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96451811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WORLD FOOD PROGRAM USA</v>
      </c>
      <c r="B1" s="2" t="s">
        <v>240</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9"/>
      <c r="B5" s="49"/>
      <c r="C5" s="148" t="s">
        <v>179</v>
      </c>
      <c r="D5" s="177">
        <f>'Ratios 2021'!D8</f>
        <v>4.276114681</v>
      </c>
      <c r="E5" s="177">
        <f>'Ratios 2022'!D8</f>
        <v>2.75603422</v>
      </c>
      <c r="F5" s="177">
        <f>'Ratios 2023'!D8</f>
        <v>2.362117894</v>
      </c>
      <c r="G5" s="177">
        <f>average(D5:F5)</f>
        <v>3.131422265</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9"/>
      <c r="B10" s="49"/>
      <c r="C10" s="148" t="s">
        <v>187</v>
      </c>
      <c r="D10" s="149">
        <f>'Ratios 2021'!D14</f>
        <v>3.227093668</v>
      </c>
      <c r="E10" s="149">
        <f>'Ratios 2022'!D14</f>
        <v>2.334389078</v>
      </c>
      <c r="F10" s="149">
        <f>'Ratios 2023'!D14</f>
        <v>2.627323129</v>
      </c>
      <c r="G10" s="177">
        <f>average(D10:F10)</f>
        <v>2.729601958</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1.141059588</v>
      </c>
      <c r="E15" s="180">
        <f>'Ratios 2022'!D20</f>
        <v>1.297162236</v>
      </c>
      <c r="F15" s="180">
        <f>'Ratios 2023'!D20</f>
        <v>1.852987079</v>
      </c>
      <c r="G15" s="177">
        <f>average(D15:F15)</f>
        <v>1.430402968</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0.9979711856</v>
      </c>
      <c r="E20" s="163">
        <f>'Ratios 2022'!D26</f>
        <v>0.9933937573</v>
      </c>
      <c r="F20" s="163">
        <f>'Ratios 2023'!D26</f>
        <v>0.9889411</v>
      </c>
      <c r="G20" s="181">
        <f>average(D20:F20)</f>
        <v>0.9934353476</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0.07821756537</v>
      </c>
      <c r="E25" s="163">
        <f>'Ratios 2022'!D33</f>
        <v>0.08160495922</v>
      </c>
      <c r="F25" s="163">
        <f>'Ratios 2023'!D33</f>
        <v>0.1019593547</v>
      </c>
      <c r="G25" s="181">
        <f>average(D25:F25)</f>
        <v>0.08726062643</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0.102995262</v>
      </c>
      <c r="E30" s="163">
        <f>'Ratios 2022'!D38</f>
        <v>0.1327851856</v>
      </c>
      <c r="F30" s="163">
        <f>'Ratios 2023'!D38</f>
        <v>0.1379758784</v>
      </c>
      <c r="G30" s="181">
        <f>average(D30:F30)</f>
        <v>0.124585442</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9"/>
      <c r="B35" s="49"/>
      <c r="C35" s="148" t="s">
        <v>245</v>
      </c>
      <c r="D35" s="163">
        <f>'Ratios 2021'!E41</f>
        <v>0.9269502833</v>
      </c>
      <c r="E35" s="163">
        <f>'Ratios 2022'!E41</f>
        <v>0.91479101</v>
      </c>
      <c r="F35" s="163">
        <f>'Ratios 2023'!E41</f>
        <v>0.8928999185</v>
      </c>
      <c r="G35" s="181">
        <f t="shared" ref="G35:G37" si="1">average(D35:F35)</f>
        <v>0.9115470706</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0.00857903775</v>
      </c>
      <c r="E36" s="163">
        <f>'Ratios 2022'!E42</f>
        <v>0.007735459125</v>
      </c>
      <c r="F36" s="163">
        <f>'Ratios 2023'!E42</f>
        <v>0.008972036446</v>
      </c>
      <c r="G36" s="181">
        <f t="shared" si="1"/>
        <v>0.00842884444</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0.06447067895</v>
      </c>
      <c r="E37" s="163">
        <f>'Ratios 2022'!E43</f>
        <v>0.07747353088</v>
      </c>
      <c r="F37" s="163">
        <f>'Ratios 2023'!E43</f>
        <v>0.09812804503</v>
      </c>
      <c r="G37" s="181">
        <f t="shared" si="1"/>
        <v>0.08002408495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17.26362166</v>
      </c>
      <c r="E42" s="166">
        <f>'Ratios 2022'!D49</f>
        <v>12.5844905</v>
      </c>
      <c r="F42" s="166">
        <f>'Ratios 2023'!D49</f>
        <v>9.910713809</v>
      </c>
      <c r="G42" s="183">
        <f>average(D42:F42)</f>
        <v>13.25294199</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1.282417121</v>
      </c>
      <c r="E47" s="149">
        <f>'Ratios 2022'!D54</f>
        <v>1.27509498</v>
      </c>
      <c r="F47" s="149">
        <f>'Ratios 2023'!D54</f>
        <v>1.152290563</v>
      </c>
      <c r="G47" s="177">
        <f>average(D47:F47)</f>
        <v>1.236600888</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WORLD FOOD PROGRAM USA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WORLD FOOD PROGRAM USA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1.24104568E8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1689049.0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124104568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252297.0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124356865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WORLD FOOD PROGRAM USA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69000</v>
      </c>
      <c r="D3" s="99">
        <v>69000.0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88073371</v>
      </c>
      <c r="D5" s="99">
        <v>8.8073371E7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1253038</v>
      </c>
      <c r="D7" s="99">
        <v>704435.0</v>
      </c>
      <c r="E7" s="99">
        <v>58629.0</v>
      </c>
      <c r="F7" s="99">
        <v>489974.0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6173925</v>
      </c>
      <c r="D9" s="99">
        <v>3470657.0</v>
      </c>
      <c r="E9" s="99">
        <v>289391.0</v>
      </c>
      <c r="F9" s="99">
        <v>2413877.0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266981</v>
      </c>
      <c r="D10" s="99">
        <v>149006.0</v>
      </c>
      <c r="E10" s="99">
        <v>12591.0</v>
      </c>
      <c r="F10" s="99">
        <v>105384.0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497961</v>
      </c>
      <c r="D11" s="99">
        <v>281366.0</v>
      </c>
      <c r="E11" s="99">
        <v>22677.0</v>
      </c>
      <c r="F11" s="99">
        <v>193918.0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529730</v>
      </c>
      <c r="D12" s="99">
        <v>295315.0</v>
      </c>
      <c r="E12" s="99">
        <v>25117.0</v>
      </c>
      <c r="F12" s="99">
        <v>209298.0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226199</v>
      </c>
      <c r="D15" s="99">
        <v>104527.0</v>
      </c>
      <c r="E15" s="99">
        <v>48972.0</v>
      </c>
      <c r="F15" s="99">
        <v>72700.0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48585</v>
      </c>
      <c r="D16" s="99">
        <v>22451.0</v>
      </c>
      <c r="E16" s="99">
        <v>10519.0</v>
      </c>
      <c r="F16" s="99">
        <v>15615.0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846278</v>
      </c>
      <c r="D18" s="99">
        <v>0.0</v>
      </c>
      <c r="E18" s="99">
        <v>0.0</v>
      </c>
      <c r="F18" s="99">
        <v>846278.0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2158328</v>
      </c>
      <c r="D20" s="99">
        <v>1386459.0</v>
      </c>
      <c r="E20" s="99">
        <v>166987.0</v>
      </c>
      <c r="F20" s="99">
        <v>604882.0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7187037</v>
      </c>
      <c r="D21" s="99">
        <v>5771721.0</v>
      </c>
      <c r="E21" s="99">
        <v>0.0</v>
      </c>
      <c r="F21" s="99">
        <v>1415316.0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1491026</v>
      </c>
      <c r="D22" s="99">
        <v>1358397.0</v>
      </c>
      <c r="E22" s="99">
        <v>23914.0</v>
      </c>
      <c r="F22" s="99">
        <v>108715.0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1136471</v>
      </c>
      <c r="D23" s="99">
        <v>747609.0</v>
      </c>
      <c r="E23" s="99">
        <v>109865.0</v>
      </c>
      <c r="F23" s="99">
        <v>278997.0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428187</v>
      </c>
      <c r="D25" s="99">
        <v>197866.0</v>
      </c>
      <c r="E25" s="99">
        <v>92703.0</v>
      </c>
      <c r="F25" s="99">
        <v>137618.0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347173</v>
      </c>
      <c r="D26" s="99">
        <v>177735.0</v>
      </c>
      <c r="E26" s="99">
        <v>36182.0</v>
      </c>
      <c r="F26" s="99">
        <v>133256.0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415706</v>
      </c>
      <c r="D28" s="99">
        <v>376912.0</v>
      </c>
      <c r="E28" s="99">
        <v>14371.0</v>
      </c>
      <c r="F28" s="99">
        <v>24423.0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852</v>
      </c>
      <c r="D29" s="99">
        <v>394.0</v>
      </c>
      <c r="E29" s="99">
        <v>184.0</v>
      </c>
      <c r="F29" s="99">
        <v>274.0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235771</v>
      </c>
      <c r="D31" s="99">
        <v>117736.0</v>
      </c>
      <c r="E31" s="99">
        <v>29076.0</v>
      </c>
      <c r="F31" s="99">
        <v>88959.0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38679</v>
      </c>
      <c r="D32" s="99">
        <v>17874.0</v>
      </c>
      <c r="E32" s="99">
        <v>8374.0</v>
      </c>
      <c r="F32" s="99">
        <v>12431.0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42511</v>
      </c>
      <c r="D34" s="99">
        <v>24616.0</v>
      </c>
      <c r="E34" s="99">
        <v>3791.0</v>
      </c>
      <c r="F34" s="99">
        <v>14104.0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26748</v>
      </c>
      <c r="D35" s="99">
        <v>6681.0</v>
      </c>
      <c r="E35" s="99">
        <v>860.0</v>
      </c>
      <c r="F35" s="99">
        <v>19207.0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11256</v>
      </c>
      <c r="D36" s="99">
        <v>5290.0</v>
      </c>
      <c r="E36" s="99">
        <v>2401.0</v>
      </c>
      <c r="F36" s="99">
        <v>3565.0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111504813</v>
      </c>
      <c r="D40" s="104">
        <f t="shared" si="2"/>
        <v>103359418</v>
      </c>
      <c r="E40" s="104">
        <f t="shared" si="2"/>
        <v>956604</v>
      </c>
      <c r="F40" s="104">
        <f t="shared" si="2"/>
        <v>7188791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FOOD PROGRAM USA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3.9649932E7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1621481.0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4.8026746E7</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1849095.0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1441939.0</v>
      </c>
      <c r="E12" s="109">
        <f>D11-D12</f>
        <v>407156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1.0602803E7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63619.0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100371737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1161866.0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2.056584E7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4.7904988E7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270478.0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71690.0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69974862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2.9986373E7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410502.0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30396875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100371737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WORLD FOOD PROGRAM USA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111504813</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235771</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111269042</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9272420.167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39649932</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4.276114681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29986373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111504813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9292067.75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3.227093668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10602803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111504813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9292067.75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1.141059588</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5.417174269</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124104568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124356865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0.9979711856</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7426963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1294672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8721635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111504813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0.07821756537</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764942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7426963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0.102995262</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103359418</v>
      </c>
      <c r="E41" s="165">
        <f t="shared" ref="E41:E44" si="1">D41/$D$44</f>
        <v>0.9269502833</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956604</v>
      </c>
      <c r="E42" s="165">
        <f t="shared" si="1"/>
        <v>0.00857903775</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7188791</v>
      </c>
      <c r="E43" s="165">
        <f t="shared" si="1"/>
        <v>0.06447067895</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111504813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124104568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7188791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17.26362166</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89298159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69632694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1.282417121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100371737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WORLD FOOD PROGRAM USA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1.36580759E8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1696616.0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136580759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908286.0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506526.0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506526.0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137489045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WORLD FOOD PROGRAM USA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175000</v>
      </c>
      <c r="D3" s="99">
        <v>175000.0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109850728</v>
      </c>
      <c r="D5" s="99">
        <v>1.09850728E8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1330672</v>
      </c>
      <c r="D7" s="99">
        <v>689626.0</v>
      </c>
      <c r="E7" s="99">
        <v>61333.0</v>
      </c>
      <c r="F7" s="99">
        <v>579713.0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8168106</v>
      </c>
      <c r="D9" s="99">
        <v>4230665.0</v>
      </c>
      <c r="E9" s="99">
        <v>375100.0</v>
      </c>
      <c r="F9" s="99">
        <v>3562341.0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392804</v>
      </c>
      <c r="D10" s="99">
        <v>202856.0</v>
      </c>
      <c r="E10" s="99">
        <v>18887.0</v>
      </c>
      <c r="F10" s="99">
        <v>171061.0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868493</v>
      </c>
      <c r="D11" s="99">
        <v>456649.0</v>
      </c>
      <c r="E11" s="99">
        <v>40948.0</v>
      </c>
      <c r="F11" s="99">
        <v>370896.0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671790</v>
      </c>
      <c r="D12" s="99">
        <v>350495.0</v>
      </c>
      <c r="E12" s="99">
        <v>31432.0</v>
      </c>
      <c r="F12" s="99">
        <v>289863.0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55343</v>
      </c>
      <c r="D15" s="99">
        <v>23606.0</v>
      </c>
      <c r="E15" s="99">
        <v>11860.0</v>
      </c>
      <c r="F15" s="99">
        <v>19877.0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52168</v>
      </c>
      <c r="D16" s="99">
        <v>22252.0</v>
      </c>
      <c r="E16" s="99">
        <v>11179.0</v>
      </c>
      <c r="F16" s="99">
        <v>18737.0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1786221</v>
      </c>
      <c r="D18" s="99">
        <v>0.0</v>
      </c>
      <c r="E18" s="99">
        <v>0.0</v>
      </c>
      <c r="F18" s="99">
        <v>1786221.0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1763824</v>
      </c>
      <c r="D20" s="99">
        <v>894639.0</v>
      </c>
      <c r="E20" s="99">
        <v>129988.0</v>
      </c>
      <c r="F20" s="99">
        <v>739197.0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9893617</v>
      </c>
      <c r="D21" s="99">
        <v>7968483.0</v>
      </c>
      <c r="E21" s="99">
        <v>4064.0</v>
      </c>
      <c r="F21" s="99">
        <v>1921070.0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1441236</v>
      </c>
      <c r="D22" s="99">
        <v>1225801.0</v>
      </c>
      <c r="E22" s="99">
        <v>25905.0</v>
      </c>
      <c r="F22" s="99">
        <v>189530.0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1450686</v>
      </c>
      <c r="D23" s="99">
        <v>820857.0</v>
      </c>
      <c r="E23" s="99">
        <v>132461.0</v>
      </c>
      <c r="F23" s="99">
        <v>497368.0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511540</v>
      </c>
      <c r="D25" s="99">
        <v>218194.0</v>
      </c>
      <c r="E25" s="99">
        <v>109621.0</v>
      </c>
      <c r="F25" s="99">
        <v>183725.0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642583</v>
      </c>
      <c r="D26" s="99">
        <v>326255.0</v>
      </c>
      <c r="E26" s="99">
        <v>34609.0</v>
      </c>
      <c r="F26" s="99">
        <v>281719.0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529161</v>
      </c>
      <c r="D28" s="99">
        <v>464927.0</v>
      </c>
      <c r="E28" s="99">
        <v>15717.0</v>
      </c>
      <c r="F28" s="99">
        <v>48517.0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590</v>
      </c>
      <c r="D29" s="99">
        <v>252.0</v>
      </c>
      <c r="E29" s="99">
        <v>126.0</v>
      </c>
      <c r="F29" s="99">
        <v>212.0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294749</v>
      </c>
      <c r="D31" s="99">
        <v>131562.0</v>
      </c>
      <c r="E31" s="99">
        <v>55896.0</v>
      </c>
      <c r="F31" s="99">
        <v>107291.0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70016</v>
      </c>
      <c r="D32" s="99">
        <v>29865.0</v>
      </c>
      <c r="E32" s="99">
        <v>15004.0</v>
      </c>
      <c r="F32" s="99">
        <v>25147.0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75611</v>
      </c>
      <c r="D34" s="99">
        <v>49971.0</v>
      </c>
      <c r="E34" s="99">
        <v>3606.0</v>
      </c>
      <c r="F34" s="99">
        <v>22034.0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61908</v>
      </c>
      <c r="D35" s="99">
        <v>18200.0</v>
      </c>
      <c r="E35" s="99">
        <v>5786.0</v>
      </c>
      <c r="F35" s="99">
        <v>37922.0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1025</v>
      </c>
      <c r="D36" s="99">
        <v>242.0</v>
      </c>
      <c r="E36" s="99">
        <v>122.0</v>
      </c>
      <c r="F36" s="99">
        <v>661.0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140087871</v>
      </c>
      <c r="D40" s="104">
        <f t="shared" si="2"/>
        <v>128151125</v>
      </c>
      <c r="E40" s="104">
        <f t="shared" si="2"/>
        <v>1083644</v>
      </c>
      <c r="F40" s="104">
        <f t="shared" si="2"/>
        <v>10853102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FOOD PROGRAM USA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3.2106219E7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8540833.0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330018.0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2.0063814E7</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3837023.0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1188585.0</v>
      </c>
      <c r="E12" s="109">
        <f>D11-D12</f>
        <v>2648438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1.5143058E7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4901410.0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83733790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2046010.0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1.4401556E7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3.1424071E7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228141.0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7414477.0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55514255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2.7251633E7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967902.0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28219535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83733790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