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<sst xmlns="http://schemas.openxmlformats.org/spreadsheetml/2006/main" count="867" uniqueCount="249">
  <si>
    <t xml:space="preserve">VALLEY CHILDREN'S ADVOCACY CENTER </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</si>
  <si>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</si>
  <si>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</si>
  <si>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</si>
  <si>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</si>
  <si>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</si>
  <si>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</si>
  <si>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</si>
  <si>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</si>
  <si>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</si>
  <si>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</si>
  <si>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</si>
  <si>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</si>
  <si>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</si>
  <si>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</si>
  <si>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</si>
  <si>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</si>
  <si>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</si>
  <si>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</si>
  <si>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</si>
  <si>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</si>
  <si>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</si>
  <si>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</si>
  <si>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</si>
  <si>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</si>
  <si>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</si>
  <si>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</si>
  <si>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</si>
  <si>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</si>
  <si>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</si>
  <si>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</si>
  <si>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</si>
  <si>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</si>
  <si>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</si>
  <si>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</si>
  <si>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</si>
  <si>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</si>
  <si>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</si>
  <si>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</si>
  <si>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</si>
  <si>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</si>
  <si>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</si>
  <si>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</si>
  <si>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</si>
  <si>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</si>
  <si>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</si>
  <si>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</si>
  <si>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</si>
  <si>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</si>
  <si>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</si>
  <si>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</si>
  <si>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</si>
  <si>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</si>
  <si>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</si>
  <si>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</si>
  <si>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</si>
  <si>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</si>
  <si>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</si>
  <si>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</si>
  <si>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</si>
  <si>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</si>
  <si>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</si>
  <si>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</si>
  <si>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</si>
  <si>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</si>
  <si>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</si>
  <si>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</si>
  <si>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</si>
  <si>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</si>
  <si>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</si>
  <si>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</si>
  <si>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</si>
  <si>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</si>
  <si>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</si>
  <si>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</si>
  <si>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</si>
  <si>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</si>
  <si>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</si>
  <si>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</si>
  <si>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</si>
  <si>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</si>
  <si>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</si>
  <si>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</si>
  <si>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</si>
  <si>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</si>
  <si>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</si>
  <si>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</si>
  <si>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</si>
  <si>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</si>
  <si>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</si>
  <si>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</si>
  <si>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</si>
  <si>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</si>
  <si>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</si>
  <si>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</si>
  <si>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</si>
  <si>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VEC REFUND</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</si>
  <si>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</si>
  <si>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</si>
  <si>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</si>
  <si>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</si>
  <si>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</si>
  <si>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</si>
  <si>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</si>
  <si>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</si>
  <si>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</si>
  <si>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</si>
  <si>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</si>
  <si>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</si>
  <si>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</si>
  <si>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</si>
  <si>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</si>
  <si>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</si>
  <si>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</si>
  <si>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</si>
  <si>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</si>
  <si>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</si>
  <si>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</si>
  <si>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</si>
  <si>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</si>
  <si>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</si>
  <si>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</si>
  <si>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</si>
  <si>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</si>
  <si>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</si>
  <si>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</si>
  <si>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</si>
  <si>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</si>
  <si>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</si>
  <si>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</si>
  <si>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</si>
  <si>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</si>
  <si>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</si>
  <si>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</si>
  <si>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OTHER PROFESSIONAL FEES</t>
  </si>
  <si>
    <t>REPAIRS AND MAINTENANCE</t>
  </si>
  <si>
    <t xml:space="preserve"> EDUCATION</t>
  </si>
  <si>
    <t>TELEPHONE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</si>
  <si>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</si>
  <si>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</si>
  <si>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</si>
  <si>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</si>
  <si>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</si>
  <si>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</si>
  <si>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</si>
  <si>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</si>
  <si>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</si>
  <si>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</si>
  <si>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</si>
  <si>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</si>
  <si>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</si>
  <si>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</si>
  <si>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</si>
  <si>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</si>
  <si>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</si>
  <si>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</si>
  <si>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</si>
  <si>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</si>
  <si>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</si>
  <si>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</si>
  <si>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</si>
  <si>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</si>
  <si>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</si>
  <si>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</si>
  <si>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</si>
  <si>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</si>
  <si>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</si>
  <si>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</si>
  <si>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</si>
  <si>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</si>
  <si>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</si>
  <si>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</si>
  <si>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</si>
  <si>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</si>
  <si>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</si>
  <si>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</si>
  <si>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</si>
  <si>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</si>
  <si>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</si>
  <si>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</si>
  <si>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</si>
  <si>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</si>
  <si>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</si>
  <si>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</si>
  <si>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</si>
  <si>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</si>
  <si>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</si>
  <si>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</si>
  <si>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</si>
  <si>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</si>
  <si>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</si>
  <si>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</si>
  <si>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</si>
  <si>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</si>
  <si>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</si>
  <si>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</si>
  <si>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</si>
  <si>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</si>
  <si>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</si>
  <si>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</si>
  <si>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</si>
  <si>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</si>
  <si>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</si>
  <si>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</si>
  <si>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</si>
  <si>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</si>
  <si>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</si>
  <si>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</si>
  <si>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</si>
  <si>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</si>
  <si>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</si>
  <si>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</si>
  <si>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</si>
  <si>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</si>
  <si>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</si>
  <si>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</si>
  <si>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</si>
  <si>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</si>
  <si>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</si>
  <si>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</si>
  <si>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</si>
  <si>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</si>
  <si>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</si>
  <si>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</si>
  <si>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</si>
  <si>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</si>
  <si>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</si>
  <si>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</si>
  <si>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</si>
  <si>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</si>
  <si>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</si>
  <si>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</si>
  <si>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</si>
  <si>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</si>
  <si>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</si>
  <si>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</si>
  <si>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</si>
  <si>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</si>
  <si>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</si>
  <si>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DUES AND SUBSCRIPTIONS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</si>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</sst>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VALLEY CHILDREN'S ADVOCACY CENTER </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535819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15430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520389</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43365.75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337405</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7.780448857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709583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535819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44651.58333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15.89155293</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535819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44651.58333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7.780448857</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454438</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597564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0.7604842327</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332799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48806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381605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535819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0.7121901239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24335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332799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0.07312221491</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240</v>
      </c>
      <c r="D41" s="75">
        <f>'Expenses 2023'!D40</f>
        <v>403957</v>
      </c>
      <c r="E41" s="164">
        <f t="shared" ref="E41:E44" si="1">D41/$D$44</f>
        <v>0.7539057032</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86005</v>
      </c>
      <c r="E42" s="164">
        <f t="shared" si="1"/>
        <v>0.1605112921</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45857</v>
      </c>
      <c r="E43" s="164">
        <f t="shared" si="1"/>
        <v>0.08558300471</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535819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569098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45857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12.41027542</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432556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8416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51.39686312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717999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VALLEY CHILDREN'S ADVOCACY CENTER </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539047.0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242463.0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781510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15301.0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37766.0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6636.0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31130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827941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VALLEY CHILDREN'S ADVOCACY CENTER </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100158</v>
      </c>
      <c r="D7" s="99">
        <v>40063.0</v>
      </c>
      <c r="E7" s="99">
        <v>45071.0</v>
      </c>
      <c r="F7" s="99">
        <v>15024.0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332260</v>
      </c>
      <c r="D9" s="99">
        <v>282421.0</v>
      </c>
      <c r="E9" s="99">
        <v>23258.0</v>
      </c>
      <c r="F9" s="99">
        <v>26581.0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9903</v>
      </c>
      <c r="D10" s="99">
        <v>8418.0</v>
      </c>
      <c r="E10" s="99">
        <v>693.0</v>
      </c>
      <c r="F10" s="99">
        <v>792.0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21483</v>
      </c>
      <c r="D11" s="99">
        <v>18260.0</v>
      </c>
      <c r="E11" s="99">
        <v>1504.0</v>
      </c>
      <c r="F11" s="99">
        <v>1719.0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32015</v>
      </c>
      <c r="D12" s="99">
        <v>23862.0</v>
      </c>
      <c r="E12" s="99">
        <v>5071.0</v>
      </c>
      <c r="F12" s="99">
        <v>3082.0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15888</v>
      </c>
      <c r="D16" s="99">
        <v>12393.0</v>
      </c>
      <c r="E16" s="99">
        <v>1430.0</v>
      </c>
      <c r="F16" s="99">
        <v>2065.0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1462</v>
      </c>
      <c r="D19" s="99">
        <v>0.0</v>
      </c>
      <c r="E19" s="99">
        <v>1462.0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25</v>
      </c>
      <c r="D21" s="99">
        <v>19.0</v>
      </c>
      <c r="E21" s="99">
        <v>0.0</v>
      </c>
      <c r="F21" s="99">
        <v>6.0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12549</v>
      </c>
      <c r="D22" s="99">
        <v>5647.0</v>
      </c>
      <c r="E22" s="99">
        <v>5647.0</v>
      </c>
      <c r="F22" s="99">
        <v>1255.0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36659</v>
      </c>
      <c r="D25" s="99">
        <v>34826.0</v>
      </c>
      <c r="E25" s="99">
        <v>1833.0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43560</v>
      </c>
      <c r="D26" s="99">
        <v>39206.0</v>
      </c>
      <c r="E26" s="99">
        <v>0.0</v>
      </c>
      <c r="F26" s="99">
        <v>4354.0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12915</v>
      </c>
      <c r="D31" s="99">
        <v>10074.0</v>
      </c>
      <c r="E31" s="99">
        <v>2841.0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11113</v>
      </c>
      <c r="D32" s="99">
        <v>8890.0</v>
      </c>
      <c r="E32" s="99">
        <v>1667.0</v>
      </c>
      <c r="F32" s="99">
        <v>556.0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137</v>
      </c>
      <c r="C34" s="98">
        <f t="shared" si="1"/>
        <v>8786</v>
      </c>
      <c r="D34" s="99">
        <v>3954.0</v>
      </c>
      <c r="E34" s="99">
        <v>3954.0</v>
      </c>
      <c r="F34" s="99">
        <v>878.0</v>
      </c>
      <c r="G34" s="43"/>
      <c r="H34" s="43"/>
      <c r="I34" s="43"/>
      <c r="J34" s="43"/>
      <c r="K34" s="43"/>
      <c r="L34" s="43"/>
      <c r="M34" s="43"/>
      <c r="N34" s="43"/>
      <c r="O34" s="43"/>
      <c r="P34" s="43"/>
      <c r="Q34" s="43"/>
      <c r="R34" s="43"/>
      <c r="S34" s="43"/>
      <c r="T34" s="43"/>
      <c r="U34" s="43"/>
      <c r="V34" s="43"/>
      <c r="W34" s="43"/>
      <c r="X34" s="43"/>
      <c r="Y34" s="43"/>
      <c r="Z34" s="43"/>
    </row>
    <row r="35">
      <c r="A35" s="45" t="s">
        <v>48</v>
      </c>
      <c r="B35" s="102" t="s">
        <v>239</v>
      </c>
      <c r="C35" s="98">
        <f t="shared" si="1"/>
        <v>7886</v>
      </c>
      <c r="D35" s="99">
        <v>0.0</v>
      </c>
      <c r="E35" s="99">
        <v>7886.0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134</v>
      </c>
      <c r="C36" s="98">
        <f t="shared" si="1"/>
        <v>7765</v>
      </c>
      <c r="D36" s="99">
        <v>6057.0</v>
      </c>
      <c r="E36" s="99">
        <v>699.0</v>
      </c>
      <c r="F36" s="99">
        <v>1009.0</v>
      </c>
      <c r="G36" s="43"/>
      <c r="H36" s="43"/>
      <c r="I36" s="43"/>
      <c r="J36" s="43"/>
      <c r="K36" s="43"/>
      <c r="L36" s="43"/>
      <c r="M36" s="43"/>
      <c r="N36" s="43"/>
      <c r="O36" s="43"/>
      <c r="P36" s="43"/>
      <c r="Q36" s="43"/>
      <c r="R36" s="43"/>
      <c r="S36" s="43"/>
      <c r="T36" s="43"/>
      <c r="U36" s="43"/>
      <c r="V36" s="43"/>
      <c r="W36" s="43"/>
      <c r="X36" s="43"/>
      <c r="Y36" s="43"/>
      <c r="Z36" s="43"/>
    </row>
    <row r="37">
      <c r="A37" s="45" t="s">
        <v>52</v>
      </c>
      <c r="B37" s="102" t="s">
        <v>135</v>
      </c>
      <c r="C37" s="98">
        <f t="shared" si="1"/>
        <v>1403</v>
      </c>
      <c r="D37" s="99">
        <v>1122.0</v>
      </c>
      <c r="E37" s="99">
        <v>281.0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1523</v>
      </c>
      <c r="D38" s="99">
        <v>1523.0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657353</v>
      </c>
      <c r="D40" s="103">
        <f t="shared" si="2"/>
        <v>496735</v>
      </c>
      <c r="E40" s="103">
        <f t="shared" si="2"/>
        <v>103297</v>
      </c>
      <c r="F40" s="103">
        <f t="shared" si="2"/>
        <v>57321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VALLEY CHILDREN'S ADVOCACY CENTER </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142304.0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433669.0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34283.0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6255.0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208602.0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128813.0</v>
      </c>
      <c r="E12" s="108">
        <f>D11-D12</f>
        <v>79789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239776.0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936076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28904.0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28904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907172.0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907172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936076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VALLEY CHILDREN'S ADVOCACY CENTER </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657353</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12915</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644438</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53703.16667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575973</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10.72512173</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907172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657353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54779.41667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16.56045382</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657353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54779.41667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10.72512173</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539047</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827941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0.6510693395</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432418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63401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495819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657353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0.7542659728</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31386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432418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0.07258254744</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242</v>
      </c>
      <c r="D41" s="75">
        <f>'Expenses 2024'!D40</f>
        <v>496735</v>
      </c>
      <c r="E41" s="164">
        <f t="shared" ref="E41:E44" si="1">D41/$D$44</f>
        <v>0.7556594402</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103297</v>
      </c>
      <c r="E42" s="164">
        <f t="shared" si="1"/>
        <v>0.1571408361</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57321</v>
      </c>
      <c r="E43" s="164">
        <f t="shared" si="1"/>
        <v>0.08719972374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657353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781510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57321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13.63392125</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616511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28904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21.32960836</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936076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VALLEY CHILDREN'S ADVOCACY CENTER </v>
      </c>
      <c r="B1" s="2" t="s">
        <v>243</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8"/>
      <c r="B5" s="49"/>
      <c r="C5" s="147" t="s">
        <v>181</v>
      </c>
      <c r="D5" s="176">
        <f>'Ratios 2022'!D8</f>
        <v>6.854735721</v>
      </c>
      <c r="E5" s="176">
        <f>'Ratios 2023'!D8</f>
        <v>7.780448857</v>
      </c>
      <c r="F5" s="176">
        <f>'Ratios 2024'!D8</f>
        <v>10.72512173</v>
      </c>
      <c r="G5" s="176">
        <f>average(D5:F5)</f>
        <v>8.453435437</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8"/>
      <c r="B10" s="49"/>
      <c r="C10" s="147" t="s">
        <v>189</v>
      </c>
      <c r="D10" s="148">
        <f>'Ratios 2022'!D14</f>
        <v>13.74994714</v>
      </c>
      <c r="E10" s="148">
        <f>'Ratios 2023'!D14</f>
        <v>15.89155293</v>
      </c>
      <c r="F10" s="148">
        <f>'Ratios 2024'!D14</f>
        <v>16.56045382</v>
      </c>
      <c r="G10" s="176">
        <f>average(D10:F10)</f>
        <v>15.4006513</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0</v>
      </c>
      <c r="E15" s="179">
        <f>'Ratios 2023'!D20</f>
        <v>0</v>
      </c>
      <c r="F15" s="179">
        <f>'Ratios 2024'!D20</f>
        <v>0</v>
      </c>
      <c r="G15" s="176">
        <f>average(D15:F15)</f>
        <v>0</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0.7947221734</v>
      </c>
      <c r="E20" s="162">
        <f>'Ratios 2023'!D26</f>
        <v>0.7604842327</v>
      </c>
      <c r="F20" s="162">
        <f>'Ratios 2024'!D26</f>
        <v>0.6510693395</v>
      </c>
      <c r="G20" s="180">
        <f>average(D20:F20)</f>
        <v>0.7354252485</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0.6235742338</v>
      </c>
      <c r="E25" s="162">
        <f>'Ratios 2023'!D33</f>
        <v>0.7121901239</v>
      </c>
      <c r="F25" s="162">
        <f>'Ratios 2024'!D33</f>
        <v>0.7542659728</v>
      </c>
      <c r="G25" s="180">
        <f>average(D25:F25)</f>
        <v>0.6966767768</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0.07850398013</v>
      </c>
      <c r="E30" s="162">
        <f>'Ratios 2023'!D38</f>
        <v>0.07312221491</v>
      </c>
      <c r="F30" s="162">
        <f>'Ratios 2024'!D38</f>
        <v>0.07258254744</v>
      </c>
      <c r="G30" s="180">
        <f>average(D30:F30)</f>
        <v>0.07473624749</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8"/>
      <c r="B35" s="49"/>
      <c r="C35" s="147" t="s">
        <v>248</v>
      </c>
      <c r="D35" s="162">
        <f>'Ratios 2022'!E41</f>
        <v>0.7551089013</v>
      </c>
      <c r="E35" s="162">
        <f>'Ratios 2023'!E41</f>
        <v>0.7539057032</v>
      </c>
      <c r="F35" s="162">
        <f>'Ratios 2024'!E41</f>
        <v>0.7556594402</v>
      </c>
      <c r="G35" s="180">
        <f t="shared" ref="G35:G37" si="1">average(D35:F35)</f>
        <v>0.7548913483</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0.1611732535</v>
      </c>
      <c r="E36" s="162">
        <f>'Ratios 2023'!E42</f>
        <v>0.1605112921</v>
      </c>
      <c r="F36" s="162">
        <f>'Ratios 2024'!E42</f>
        <v>0.1571408361</v>
      </c>
      <c r="G36" s="180">
        <f t="shared" si="1"/>
        <v>0.1596084605</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0.08371784514</v>
      </c>
      <c r="E37" s="162">
        <f>'Ratios 2023'!E43</f>
        <v>0.08558300471</v>
      </c>
      <c r="F37" s="162">
        <f>'Ratios 2024'!E43</f>
        <v>0.08719972374</v>
      </c>
      <c r="G37" s="180">
        <f t="shared" si="1"/>
        <v>0.0855001912</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13.0869584</v>
      </c>
      <c r="E42" s="165">
        <f>'Ratios 2023'!D49</f>
        <v>12.41027542</v>
      </c>
      <c r="F42" s="165">
        <f>'Ratios 2024'!D49</f>
        <v>13.63392125</v>
      </c>
      <c r="G42" s="182">
        <f>average(D42:F42)</f>
        <v>13.04371836</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33.84652771</v>
      </c>
      <c r="E47" s="148">
        <f>'Ratios 2023'!D54</f>
        <v>51.39686312</v>
      </c>
      <c r="F47" s="148">
        <f>'Ratios 2024'!D54</f>
        <v>21.32960836</v>
      </c>
      <c r="G47" s="176">
        <f>average(D47:F47)</f>
        <v>35.52433306</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VALLEY CHILDREN'S ADVOCACY CENTER </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VALLEY CHILDREN'S ADVOCACY CENTER </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502146.0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104055.0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606201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5380.0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24290.0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5949.0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18341</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1929.0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1929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631851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VALLEY CHILDREN'S ADVOCACY CENTER </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67730</v>
      </c>
      <c r="D7" s="99">
        <v>27092.0</v>
      </c>
      <c r="E7" s="99">
        <v>30479.0</v>
      </c>
      <c r="F7" s="99">
        <v>10159.0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231758</v>
      </c>
      <c r="D9" s="99">
        <v>196994.0</v>
      </c>
      <c r="E9" s="99">
        <v>16223.0</v>
      </c>
      <c r="F9" s="99">
        <v>18541.0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6771</v>
      </c>
      <c r="D10" s="99">
        <v>5755.0</v>
      </c>
      <c r="E10" s="99">
        <v>474.0</v>
      </c>
      <c r="F10" s="99">
        <v>542.0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16740</v>
      </c>
      <c r="D11" s="99">
        <v>14229.0</v>
      </c>
      <c r="E11" s="99">
        <v>1172.0</v>
      </c>
      <c r="F11" s="99">
        <v>1339.0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22024</v>
      </c>
      <c r="D12" s="99">
        <v>16251.0</v>
      </c>
      <c r="E12" s="99">
        <v>3627.0</v>
      </c>
      <c r="F12" s="99">
        <v>2146.0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16002</v>
      </c>
      <c r="D16" s="99">
        <v>12482.0</v>
      </c>
      <c r="E16" s="99">
        <v>1440.0</v>
      </c>
      <c r="F16" s="99">
        <v>2080.0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589</v>
      </c>
      <c r="D19" s="99">
        <v>0.0</v>
      </c>
      <c r="E19" s="99">
        <v>589.0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2279</v>
      </c>
      <c r="D21" s="99">
        <v>1709.0</v>
      </c>
      <c r="E21" s="99">
        <v>0.0</v>
      </c>
      <c r="F21" s="99">
        <v>570.0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34920</v>
      </c>
      <c r="D22" s="99">
        <v>15714.0</v>
      </c>
      <c r="E22" s="99">
        <v>15714.0</v>
      </c>
      <c r="F22" s="99">
        <v>3492.0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33941</v>
      </c>
      <c r="D25" s="99">
        <v>32244.0</v>
      </c>
      <c r="E25" s="99">
        <v>1697.0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38366</v>
      </c>
      <c r="D26" s="99">
        <v>34529.0</v>
      </c>
      <c r="E26" s="99">
        <v>0.0</v>
      </c>
      <c r="F26" s="99">
        <v>3837.0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19885</v>
      </c>
      <c r="D31" s="99">
        <v>15511.0</v>
      </c>
      <c r="E31" s="99">
        <v>4374.0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8310</v>
      </c>
      <c r="D32" s="99">
        <v>6648.0</v>
      </c>
      <c r="E32" s="99">
        <v>1247.0</v>
      </c>
      <c r="F32" s="99">
        <v>415.0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16959</v>
      </c>
      <c r="D34" s="99">
        <v>13228.0</v>
      </c>
      <c r="E34" s="99">
        <v>1526.0</v>
      </c>
      <c r="F34" s="99">
        <v>2205.0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10734</v>
      </c>
      <c r="D35" s="99">
        <v>8587.0</v>
      </c>
      <c r="E35" s="99">
        <v>2147.0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10593</v>
      </c>
      <c r="D36" s="99">
        <v>10593.0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9955</v>
      </c>
      <c r="D37" s="99">
        <v>4480.0</v>
      </c>
      <c r="E37" s="99">
        <v>4480.0</v>
      </c>
      <c r="F37" s="99">
        <v>995.0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5743</v>
      </c>
      <c r="D38" s="99">
        <v>1755.0</v>
      </c>
      <c r="E38" s="99">
        <v>3988.0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553299</v>
      </c>
      <c r="D40" s="103">
        <f t="shared" si="2"/>
        <v>417801</v>
      </c>
      <c r="E40" s="103">
        <f t="shared" si="2"/>
        <v>89177</v>
      </c>
      <c r="F40" s="103">
        <f t="shared" si="2"/>
        <v>46321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VALLEY CHILDREN'S ADVOCACY CENTER </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304701.0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49238.0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8185.0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193736.0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100468.0</v>
      </c>
      <c r="E12" s="108">
        <f>D11-D12</f>
        <v>93268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189293.0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644685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10699.0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10699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633986.0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633986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644685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VALLEY CHILDREN'S ADVOCACY CENTER </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553299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19885</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533414</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44451.16667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304701</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6.854735721</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633986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553299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46108.25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13.74994714</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553299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46108.25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6.854735721</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502146</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631851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0.7947221734</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299488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45535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345023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553299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0.6235742338</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23511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299488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0.07850398013</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417801</v>
      </c>
      <c r="E41" s="164">
        <f t="shared" ref="E41:E44" si="1">D41/$D$44</f>
        <v>0.7551089013</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89177</v>
      </c>
      <c r="E42" s="164">
        <f t="shared" si="1"/>
        <v>0.1611732535</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46321</v>
      </c>
      <c r="E43" s="164">
        <f t="shared" si="1"/>
        <v>0.08371784514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553299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606201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46321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13.0869584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362124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10699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33.84652771</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644685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VALLEY CHILDREN'S ADVOCACY CENTER </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454438.0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114660.0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569098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6078.0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29391.0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7003.0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22388</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597564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VALLEY CHILDREN'S ADVOCACY CENTER </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77912</v>
      </c>
      <c r="D7" s="99">
        <v>31165.0</v>
      </c>
      <c r="E7" s="99">
        <v>35060.0</v>
      </c>
      <c r="F7" s="99">
        <v>11687.0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254887</v>
      </c>
      <c r="D9" s="99">
        <v>216654.0</v>
      </c>
      <c r="E9" s="99">
        <v>17842.0</v>
      </c>
      <c r="F9" s="99">
        <v>20391.0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7576</v>
      </c>
      <c r="D10" s="99">
        <v>6440.0</v>
      </c>
      <c r="E10" s="99">
        <v>530.0</v>
      </c>
      <c r="F10" s="99">
        <v>606.0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16759</v>
      </c>
      <c r="D11" s="99">
        <v>14245.0</v>
      </c>
      <c r="E11" s="99">
        <v>1173.0</v>
      </c>
      <c r="F11" s="99">
        <v>1341.0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24471</v>
      </c>
      <c r="D12" s="99">
        <v>18115.0</v>
      </c>
      <c r="E12" s="99">
        <v>3981.0</v>
      </c>
      <c r="F12" s="99">
        <v>2375.0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16444</v>
      </c>
      <c r="D16" s="99">
        <v>12826.0</v>
      </c>
      <c r="E16" s="99">
        <v>1480.0</v>
      </c>
      <c r="F16" s="99">
        <v>2138.0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683</v>
      </c>
      <c r="D19" s="99">
        <v>0.0</v>
      </c>
      <c r="E19" s="99">
        <v>683.0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687</v>
      </c>
      <c r="D21" s="99">
        <v>515.0</v>
      </c>
      <c r="E21" s="99">
        <v>0.0</v>
      </c>
      <c r="F21" s="99">
        <v>172.0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9422</v>
      </c>
      <c r="D22" s="99">
        <v>4240.0</v>
      </c>
      <c r="E22" s="99">
        <v>4240.0</v>
      </c>
      <c r="F22" s="99">
        <v>942.0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36085</v>
      </c>
      <c r="D25" s="99">
        <v>34281.0</v>
      </c>
      <c r="E25" s="99">
        <v>1804.0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25851</v>
      </c>
      <c r="D26" s="99">
        <v>23266.0</v>
      </c>
      <c r="E26" s="99">
        <v>0.0</v>
      </c>
      <c r="F26" s="99">
        <v>2585.0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15430</v>
      </c>
      <c r="D31" s="99">
        <v>12035.0</v>
      </c>
      <c r="E31" s="99">
        <v>3395.0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9224</v>
      </c>
      <c r="D32" s="99">
        <v>7379.0</v>
      </c>
      <c r="E32" s="99">
        <v>1384.0</v>
      </c>
      <c r="F32" s="99">
        <v>461.0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17395</v>
      </c>
      <c r="D34" s="99">
        <v>13568.0</v>
      </c>
      <c r="E34" s="99">
        <v>1566.0</v>
      </c>
      <c r="F34" s="99">
        <v>2261.0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8990</v>
      </c>
      <c r="D35" s="99">
        <v>4046.0</v>
      </c>
      <c r="E35" s="99">
        <v>4046.0</v>
      </c>
      <c r="F35" s="99">
        <v>898.0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8254</v>
      </c>
      <c r="D36" s="99">
        <v>0.0</v>
      </c>
      <c r="E36" s="99">
        <v>8254.0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135</v>
      </c>
      <c r="C37" s="98">
        <f t="shared" si="1"/>
        <v>2834</v>
      </c>
      <c r="D37" s="99">
        <v>2267.0</v>
      </c>
      <c r="E37" s="99">
        <v>567.0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2915</v>
      </c>
      <c r="D38" s="99">
        <v>2915.0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535819</v>
      </c>
      <c r="D40" s="103">
        <f t="shared" si="2"/>
        <v>403957</v>
      </c>
      <c r="E40" s="103">
        <f t="shared" si="2"/>
        <v>86005</v>
      </c>
      <c r="F40" s="103">
        <f t="shared" si="2"/>
        <v>45857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VALLEY CHILDREN'S ADVOCACY CENTER </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337405.0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87071.0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8080.0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193736.0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115898.0</v>
      </c>
      <c r="E12" s="108">
        <f>D11-D12</f>
        <v>77838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207605.0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717999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8416.0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8416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709583.0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709583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717999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