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<sst xmlns="http://schemas.openxmlformats.org/spreadsheetml/2006/main" count="876" uniqueCount="256">
  <si>
    <t>UNITED DOMESTIC WORKERS OF AMERICA</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</si>
  <si>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</si>
  <si>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</si>
  <si>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</si>
  <si>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</si>
  <si>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</si>
  <si>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</si>
  <si>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</si>
  <si>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</si>
  <si>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</si>
  <si>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</si>
  <si>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</si>
  <si>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</si>
  <si>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</si>
  <si>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</si>
  <si>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</si>
  <si>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</si>
  <si>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</si>
  <si>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</si>
  <si>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</si>
  <si>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</si>
  <si>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</si>
  <si>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</si>
  <si>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</si>
  <si>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</si>
  <si>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</si>
  <si>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</si>
  <si>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</si>
  <si>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</si>
  <si>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</si>
  <si>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</si>
  <si>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</si>
  <si>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</si>
  <si>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</si>
  <si>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</si>
  <si>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</si>
  <si>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</si>
  <si>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</si>
  <si>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</si>
  <si>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</si>
  <si>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</si>
  <si>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</si>
  <si>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</si>
  <si>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</si>
  <si>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</si>
  <si>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</si>
  <si>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</si>
  <si>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</si>
  <si>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</si>
  <si>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</si>
  <si>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</si>
  <si>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</si>
  <si>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</si>
  <si>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</si>
  <si>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</si>
  <si>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</si>
  <si>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</si>
  <si>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</si>
  <si>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</si>
  <si>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</si>
  <si>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</si>
  <si>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</si>
  <si>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</si>
  <si>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</si>
  <si>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MEMBERSHIP DUES</t>
  </si>
  <si>
    <t>INITIATION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</si>
  <si>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</si>
  <si>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</si>
  <si>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</si>
  <si>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</si>
  <si>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</si>
  <si>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</si>
  <si>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</si>
  <si>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</si>
  <si>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</si>
  <si>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</si>
  <si>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</si>
  <si>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</si>
  <si>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</si>
  <si>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</si>
  <si>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</si>
  <si>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</si>
  <si>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</si>
  <si>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</si>
  <si>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</si>
  <si>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</si>
  <si>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</si>
  <si>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</si>
  <si>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</si>
  <si>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</si>
  <si>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</si>
  <si>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</si>
  <si>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</si>
  <si>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</si>
  <si>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</si>
  <si>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</si>
  <si>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</si>
  <si>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</si>
  <si>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</si>
  <si>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</si>
  <si>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</si>
  <si>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</si>
  <si>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</si>
  <si>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</si>
  <si>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</si>
  <si>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</si>
  <si>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</si>
  <si>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</si>
  <si>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</si>
  <si>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</si>
  <si>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</si>
  <si>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</si>
  <si>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</si>
  <si>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</si>
  <si>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</si>
  <si>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</si>
  <si>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</si>
  <si>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</si>
  <si>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</si>
  <si>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</si>
  <si>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</si>
  <si>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</si>
  <si>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</si>
  <si>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</si>
  <si>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</si>
  <si>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</si>
  <si>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</si>
  <si>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</si>
  <si>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</si>
  <si>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</si>
  <si>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</si>
  <si>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</si>
  <si>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</si>
  <si>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</si>
  <si>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</si>
  <si>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</si>
  <si>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PER CAPITA TAXES</t>
  </si>
  <si>
    <t>PROMOTIONAL ITEMS</t>
  </si>
  <si>
    <t xml:space="preserve"> TRANSLATION</t>
  </si>
  <si>
    <t>TRAINING</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</si>
  <si>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</si>
  <si>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</si>
  <si>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</si>
  <si>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</si>
  <si>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</si>
  <si>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</si>
  <si>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</si>
  <si>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</si>
  <si>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</si>
  <si>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</si>
  <si>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</si>
  <si>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</si>
  <si>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</si>
  <si>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</si>
  <si>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</si>
  <si>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</si>
  <si>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</si>
  <si>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</si>
  <si>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</si>
  <si>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</si>
  <si>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</si>
  <si>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</si>
  <si>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</si>
  <si>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</si>
  <si>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</si>
  <si>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</si>
  <si>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</si>
  <si>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</si>
  <si>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</si>
  <si>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</si>
  <si>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</si>
  <si>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</si>
  <si>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</si>
  <si>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</si>
  <si>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</si>
  <si>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</si>
  <si>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</si>
  <si>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</si>
  <si>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</si>
  <si>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</si>
  <si>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</si>
  <si>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</si>
  <si>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</si>
  <si>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</si>
  <si>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</si>
  <si>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</si>
  <si>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</si>
  <si>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</si>
  <si>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</si>
  <si>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</si>
  <si>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</si>
  <si>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</si>
  <si>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</si>
  <si>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</si>
  <si>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</si>
  <si>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</si>
  <si>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</si>
  <si>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</si>
  <si>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</si>
  <si>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</si>
  <si>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</si>
  <si>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</si>
  <si>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</si>
  <si>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</si>
  <si>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</si>
  <si>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</si>
  <si>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</si>
  <si>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</si>
  <si>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</si>
  <si>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</si>
  <si>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</si>
  <si>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</si>
  <si>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</si>
  <si>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</si>
  <si>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</si>
  <si>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</si>
  <si>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</si>
  <si>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</si>
  <si>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</si>
  <si>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</si>
  <si>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</si>
  <si>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</si>
  <si>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</si>
  <si>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</si>
  <si>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</si>
  <si>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</si>
  <si>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</si>
  <si>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</si>
  <si>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</si>
  <si>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</si>
  <si>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</si>
  <si>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</si>
  <si>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</si>
  <si>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</si>
  <si>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</si>
  <si>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</si>
  <si>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</si>
  <si>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</si>
  <si>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</si>
  <si>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</si>
  <si>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</si>
  <si>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ISSUES CONSOLIDATED INCOME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</si>
  <si>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</si>
  <si>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</si>
  <si>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CANCELLED CONTRACT</t>
  </si>
  <si>
    <t>UDWA ACTION FUND PAC ALLO</t>
  </si>
  <si>
    <t>GRANTS SUBSIDIARIES (URC)</t>
  </si>
  <si>
    <t xml:space="preserve"> IE COMMITTEE PAC ALLOCATI</t>
  </si>
  <si>
    <t>PERCAPITATAXES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</si>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</sst>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UNITED DOMESTIC WORKERS OF AMERICA</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37309841</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716368</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36593473</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3049456.083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13765109</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4.513955481</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26130933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37309841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3109153.417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8.404517082</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2306529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37309841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3109153.417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0.7418511379</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5.255806618</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42593973</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43623664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0.976396045</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10744671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3065074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13809745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37309841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0.3701367958</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2212465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10744671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0.2059127729</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242</v>
      </c>
      <c r="D41" s="75">
        <f>'Expenses 2023'!D40</f>
        <v>37309841</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37309841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250000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t="str">
        <f>if(D48=0, "$0",D47/D48)</f>
        <v>$0</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19262772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3866409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4.982083375</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31761092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UNITED DOMESTIC WORKERS OF AMERICA</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2872905.0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2872905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5.3893211E7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575463.0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54468674</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725121.0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83929.0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83929</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83929</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244</v>
      </c>
      <c r="D39" s="74"/>
      <c r="E39" s="48">
        <v>26750.0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26750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58177379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UNITED DOMESTIC WORKERS OF AMERICA</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2136627</v>
      </c>
      <c r="D3" s="99">
        <v>2136627.0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48140</v>
      </c>
      <c r="D6" s="99">
        <v>48140.0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777895</v>
      </c>
      <c r="D7" s="99">
        <v>777895.0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12459962</v>
      </c>
      <c r="D9" s="99">
        <v>1.2459962E7</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1361538</v>
      </c>
      <c r="D10" s="99">
        <v>1361538.0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1384825</v>
      </c>
      <c r="D11" s="99">
        <v>1384825.0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985926</v>
      </c>
      <c r="D12" s="99">
        <v>985926.0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36198</v>
      </c>
      <c r="D15" s="99">
        <v>36198.0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71276</v>
      </c>
      <c r="D16" s="99">
        <v>71276.0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626999</v>
      </c>
      <c r="D17" s="99">
        <v>626999.0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1981026</v>
      </c>
      <c r="D20" s="99">
        <v>1981026.0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344546</v>
      </c>
      <c r="D21" s="99">
        <v>344546.0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3372777</v>
      </c>
      <c r="D22" s="99">
        <v>3372777.0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12644</v>
      </c>
      <c r="D23" s="99">
        <v>12644.0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1475031</v>
      </c>
      <c r="D25" s="99">
        <v>1475031.0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1021875</v>
      </c>
      <c r="D26" s="99">
        <v>1021875.0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2762673</v>
      </c>
      <c r="D28" s="99">
        <v>2762673.0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11722571</v>
      </c>
      <c r="D30" s="99">
        <v>1.1722571E7</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604962</v>
      </c>
      <c r="D31" s="99">
        <v>604962.0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211189</v>
      </c>
      <c r="D32" s="99">
        <v>211189.0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245</v>
      </c>
      <c r="C34" s="98">
        <f t="shared" si="1"/>
        <v>3204466</v>
      </c>
      <c r="D34" s="99">
        <v>3204466.0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246</v>
      </c>
      <c r="C35" s="98">
        <f t="shared" si="1"/>
        <v>1186138</v>
      </c>
      <c r="D35" s="99">
        <v>1186138.0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247</v>
      </c>
      <c r="C36" s="98">
        <f t="shared" si="1"/>
        <v>1107075</v>
      </c>
      <c r="D36" s="99">
        <v>1107075.0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248</v>
      </c>
      <c r="C37" s="98">
        <f t="shared" si="1"/>
        <v>505141</v>
      </c>
      <c r="D37" s="99">
        <v>505141.0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41159</v>
      </c>
      <c r="D38" s="99">
        <v>41159.0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49442659</v>
      </c>
      <c r="D40" s="103">
        <f t="shared" si="2"/>
        <v>49442659</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DOMESTIC WORKERS OF AMERICA</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4289558.0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1.0104612E7</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7415506.0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202180.0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1.8527928E7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6470123.0</v>
      </c>
      <c r="E12" s="108">
        <f>D11-D12</f>
        <v>12057805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6526555.0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4500.0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21142.0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40621858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3523672.0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1597825.0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5121497</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3.4292775E7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1207586.0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35500361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40621858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UNITED DOMESTIC WORKERS OF AMERICA</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49442659</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604962</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48837697</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4069808.083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14394170</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3.536817881</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34292775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49442659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4120221.583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8.323041445</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6526555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49442659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4120221.583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1.584030098</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5.120847979</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53893211</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58177379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0.9263602439</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13237857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3732289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16970146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49442659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0.34322883</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2746363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13237857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0.2074628091</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249</v>
      </c>
      <c r="D41" s="75">
        <f>'Expenses 2024'!D40</f>
        <v>49442659</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49442659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2872905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t="str">
        <f>if(D48=0, "$0",D47/D48)</f>
        <v>$0</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22011856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3523672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6.24685158</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40621858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UNITED DOMESTIC WORKERS OF AMERICA</v>
      </c>
      <c r="B1" s="2" t="s">
        <v>250</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251</v>
      </c>
      <c r="E4" s="45" t="s">
        <v>252</v>
      </c>
      <c r="F4" s="45" t="s">
        <v>253</v>
      </c>
      <c r="G4" s="59" t="s">
        <v>254</v>
      </c>
      <c r="H4" s="59"/>
      <c r="I4" s="43"/>
      <c r="J4" s="43"/>
      <c r="K4" s="43"/>
      <c r="L4" s="43"/>
      <c r="M4" s="43"/>
      <c r="N4" s="43"/>
      <c r="O4" s="43"/>
      <c r="P4" s="43"/>
      <c r="Q4" s="43"/>
      <c r="R4" s="43"/>
      <c r="S4" s="43"/>
      <c r="T4" s="43"/>
      <c r="U4" s="43"/>
      <c r="V4" s="43"/>
      <c r="W4" s="43"/>
      <c r="X4" s="43"/>
      <c r="Y4" s="43"/>
    </row>
    <row r="5">
      <c r="A5" s="138"/>
      <c r="B5" s="49"/>
      <c r="C5" s="147" t="s">
        <v>183</v>
      </c>
      <c r="D5" s="176">
        <f>'Ratios 2022'!D8</f>
        <v>4.048622241</v>
      </c>
      <c r="E5" s="176">
        <f>'Ratios 2023'!D8</f>
        <v>4.513955481</v>
      </c>
      <c r="F5" s="176">
        <f>'Ratios 2024'!D8</f>
        <v>3.536817881</v>
      </c>
      <c r="G5" s="176">
        <f>average(D5:F5)</f>
        <v>4.033131867</v>
      </c>
      <c r="H5" s="149" t="s">
        <v>190</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191</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192</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251</v>
      </c>
      <c r="E9" s="45" t="s">
        <v>252</v>
      </c>
      <c r="F9" s="45" t="s">
        <v>253</v>
      </c>
      <c r="G9" s="59" t="s">
        <v>254</v>
      </c>
      <c r="H9" s="59"/>
      <c r="I9" s="43"/>
      <c r="J9" s="43"/>
      <c r="K9" s="43"/>
      <c r="L9" s="43"/>
      <c r="M9" s="43"/>
      <c r="N9" s="43"/>
      <c r="O9" s="43"/>
      <c r="P9" s="43"/>
      <c r="Q9" s="43"/>
      <c r="R9" s="43"/>
      <c r="S9" s="43"/>
      <c r="T9" s="43"/>
      <c r="U9" s="43"/>
      <c r="V9" s="43"/>
      <c r="W9" s="43"/>
      <c r="X9" s="43"/>
      <c r="Y9" s="43"/>
    </row>
    <row r="10">
      <c r="A10" s="138"/>
      <c r="B10" s="49"/>
      <c r="C10" s="147" t="s">
        <v>191</v>
      </c>
      <c r="D10" s="148">
        <f>'Ratios 2022'!D14</f>
        <v>8.027455888</v>
      </c>
      <c r="E10" s="148">
        <f>'Ratios 2023'!D14</f>
        <v>8.404517082</v>
      </c>
      <c r="F10" s="148">
        <f>'Ratios 2024'!D14</f>
        <v>8.323041445</v>
      </c>
      <c r="G10" s="176">
        <f>average(D10:F10)</f>
        <v>8.251671472</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251</v>
      </c>
      <c r="E14" s="45" t="s">
        <v>252</v>
      </c>
      <c r="F14" s="45" t="s">
        <v>253</v>
      </c>
      <c r="G14" s="59" t="s">
        <v>254</v>
      </c>
      <c r="H14" s="59"/>
      <c r="I14" s="43"/>
      <c r="J14" s="43"/>
      <c r="K14" s="43"/>
      <c r="L14" s="43"/>
      <c r="M14" s="43"/>
      <c r="N14" s="43"/>
      <c r="O14" s="43"/>
      <c r="P14" s="43"/>
      <c r="Q14" s="43"/>
      <c r="R14" s="43"/>
      <c r="S14" s="43"/>
      <c r="T14" s="43"/>
      <c r="U14" s="43"/>
      <c r="V14" s="43"/>
      <c r="W14" s="43"/>
      <c r="X14" s="43"/>
      <c r="Y14" s="43"/>
    </row>
    <row r="15">
      <c r="A15" s="138"/>
      <c r="B15" s="49"/>
      <c r="C15" s="147" t="s">
        <v>199</v>
      </c>
      <c r="D15" s="179">
        <f>'Ratios 2022'!D20</f>
        <v>0.179743512</v>
      </c>
      <c r="E15" s="179">
        <f>'Ratios 2023'!D20</f>
        <v>0.7418511379</v>
      </c>
      <c r="F15" s="179">
        <f>'Ratios 2024'!D20</f>
        <v>1.584030098</v>
      </c>
      <c r="G15" s="176">
        <f>average(D15:F15)</f>
        <v>0.8352082494</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251</v>
      </c>
      <c r="E19" s="45" t="s">
        <v>252</v>
      </c>
      <c r="F19" s="45" t="s">
        <v>253</v>
      </c>
      <c r="G19" s="59" t="s">
        <v>254</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0.983898428</v>
      </c>
      <c r="E20" s="162">
        <f>'Ratios 2023'!D26</f>
        <v>0.976396045</v>
      </c>
      <c r="F20" s="162">
        <f>'Ratios 2024'!D26</f>
        <v>0.9263602439</v>
      </c>
      <c r="G20" s="180">
        <f>average(D20:F20)</f>
        <v>0.962218239</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251</v>
      </c>
      <c r="E24" s="45" t="s">
        <v>252</v>
      </c>
      <c r="F24" s="45" t="s">
        <v>253</v>
      </c>
      <c r="G24" s="59" t="s">
        <v>254</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0.3810765831</v>
      </c>
      <c r="E25" s="162">
        <f>'Ratios 2023'!D33</f>
        <v>0.3701367958</v>
      </c>
      <c r="F25" s="162">
        <f>'Ratios 2024'!D33</f>
        <v>0.34322883</v>
      </c>
      <c r="G25" s="180">
        <f>average(D25:F25)</f>
        <v>0.3648140696</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251</v>
      </c>
      <c r="E29" s="45" t="s">
        <v>252</v>
      </c>
      <c r="F29" s="45" t="s">
        <v>253</v>
      </c>
      <c r="G29" s="59" t="s">
        <v>254</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0.1858642363</v>
      </c>
      <c r="E30" s="162">
        <f>'Ratios 2023'!D38</f>
        <v>0.2059127729</v>
      </c>
      <c r="F30" s="162">
        <f>'Ratios 2024'!D38</f>
        <v>0.2074628091</v>
      </c>
      <c r="G30" s="180">
        <f>average(D30:F30)</f>
        <v>0.1997466061</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251</v>
      </c>
      <c r="E34" s="45" t="s">
        <v>252</v>
      </c>
      <c r="F34" s="45" t="s">
        <v>253</v>
      </c>
      <c r="G34" s="59" t="s">
        <v>254</v>
      </c>
      <c r="H34" s="59"/>
      <c r="I34" s="43"/>
      <c r="J34" s="43"/>
      <c r="K34" s="43"/>
      <c r="L34" s="43"/>
      <c r="M34" s="43"/>
      <c r="N34" s="43"/>
      <c r="O34" s="43"/>
      <c r="P34" s="43"/>
      <c r="Q34" s="43"/>
      <c r="R34" s="43"/>
      <c r="S34" s="43"/>
      <c r="T34" s="43"/>
      <c r="U34" s="43"/>
      <c r="V34" s="43"/>
      <c r="W34" s="43"/>
      <c r="X34" s="43"/>
      <c r="Y34" s="43"/>
    </row>
    <row r="35">
      <c r="A35" s="138"/>
      <c r="B35" s="49"/>
      <c r="C35" s="147" t="s">
        <v>255</v>
      </c>
      <c r="D35" s="162">
        <f>'Ratios 2022'!E41</f>
        <v>1</v>
      </c>
      <c r="E35" s="162">
        <f>'Ratios 2023'!E41</f>
        <v>1</v>
      </c>
      <c r="F35" s="162">
        <f>'Ratios 2024'!E41</f>
        <v>1</v>
      </c>
      <c r="G35" s="180">
        <f t="shared" ref="G35:G37" si="1">average(D35:F35)</f>
        <v>1</v>
      </c>
      <c r="H35" s="180"/>
      <c r="I35" s="43"/>
      <c r="J35" s="43"/>
      <c r="K35" s="43"/>
      <c r="L35" s="43"/>
      <c r="M35" s="43"/>
      <c r="N35" s="43"/>
      <c r="O35" s="43"/>
      <c r="P35" s="43"/>
      <c r="Q35" s="43"/>
      <c r="R35" s="43"/>
      <c r="S35" s="43"/>
      <c r="T35" s="43"/>
      <c r="U35" s="43"/>
      <c r="V35" s="43"/>
      <c r="W35" s="43"/>
      <c r="X35" s="43"/>
      <c r="Y35" s="43"/>
    </row>
    <row r="36">
      <c r="A36" s="138"/>
      <c r="B36" s="52"/>
      <c r="C36" s="147" t="s">
        <v>220</v>
      </c>
      <c r="D36" s="162">
        <f>'Ratios 2022'!E42</f>
        <v>0</v>
      </c>
      <c r="E36" s="162">
        <f>'Ratios 2023'!E42</f>
        <v>0</v>
      </c>
      <c r="F36" s="162">
        <f>'Ratios 2024'!E42</f>
        <v>0</v>
      </c>
      <c r="G36" s="180">
        <f t="shared" si="1"/>
        <v>0</v>
      </c>
      <c r="H36" s="180"/>
      <c r="I36" s="43"/>
      <c r="J36" s="43"/>
      <c r="K36" s="43"/>
      <c r="L36" s="43"/>
      <c r="M36" s="43"/>
      <c r="N36" s="43"/>
      <c r="O36" s="43"/>
      <c r="P36" s="43"/>
      <c r="Q36" s="43"/>
      <c r="R36" s="43"/>
      <c r="S36" s="43"/>
      <c r="T36" s="43"/>
      <c r="U36" s="43"/>
      <c r="V36" s="43"/>
      <c r="W36" s="43"/>
      <c r="X36" s="43"/>
      <c r="Y36" s="43"/>
    </row>
    <row r="37">
      <c r="A37" s="138"/>
      <c r="B37" s="181"/>
      <c r="C37" s="147" t="s">
        <v>221</v>
      </c>
      <c r="D37" s="162">
        <f>'Ratios 2022'!E43</f>
        <v>0</v>
      </c>
      <c r="E37" s="162">
        <f>'Ratios 2023'!E43</f>
        <v>0</v>
      </c>
      <c r="F37" s="162">
        <f>'Ratios 2024'!E43</f>
        <v>0</v>
      </c>
      <c r="G37" s="180">
        <f t="shared" si="1"/>
        <v>0</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251</v>
      </c>
      <c r="E41" s="45" t="s">
        <v>252</v>
      </c>
      <c r="F41" s="45" t="s">
        <v>253</v>
      </c>
      <c r="G41" s="59" t="s">
        <v>254</v>
      </c>
      <c r="H41" s="59"/>
      <c r="I41" s="43"/>
      <c r="J41" s="43"/>
      <c r="K41" s="43"/>
      <c r="L41" s="43"/>
      <c r="M41" s="43"/>
      <c r="N41" s="43"/>
      <c r="O41" s="43"/>
      <c r="P41" s="43"/>
      <c r="Q41" s="43"/>
      <c r="R41" s="43"/>
      <c r="S41" s="43"/>
      <c r="T41" s="43"/>
      <c r="U41" s="43"/>
      <c r="V41" s="43"/>
      <c r="W41" s="43"/>
      <c r="X41" s="43"/>
      <c r="Y41" s="43"/>
    </row>
    <row r="42">
      <c r="A42" s="138"/>
      <c r="B42" s="49"/>
      <c r="C42" s="147" t="s">
        <v>226</v>
      </c>
      <c r="D42" s="165" t="str">
        <f>'Ratios 2022'!D49</f>
        <v>$0</v>
      </c>
      <c r="E42" s="165" t="str">
        <f>'Ratios 2023'!D49</f>
        <v>$0</v>
      </c>
      <c r="F42" s="165" t="str">
        <f>'Ratios 2024'!D49</f>
        <v>$0</v>
      </c>
      <c r="G42" s="182">
        <f>if((D42+E42+F42=0),0,(D42+E42+F42)/3)</f>
        <v>0</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251</v>
      </c>
      <c r="E46" s="45" t="s">
        <v>252</v>
      </c>
      <c r="F46" s="45" t="s">
        <v>253</v>
      </c>
      <c r="G46" s="59" t="s">
        <v>254</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7.069311328</v>
      </c>
      <c r="E47" s="148">
        <f>'Ratios 2023'!D54</f>
        <v>4.982083375</v>
      </c>
      <c r="F47" s="148">
        <f>'Ratios 2024'!D54</f>
        <v>6.24685158</v>
      </c>
      <c r="G47" s="176">
        <f>average(D47:F47)</f>
        <v>6.099415428</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251</v>
      </c>
      <c r="E51" s="45" t="s">
        <v>252</v>
      </c>
      <c r="F51" s="45" t="s">
        <v>253</v>
      </c>
      <c r="G51" s="59" t="s">
        <v>254</v>
      </c>
      <c r="H51" s="59"/>
      <c r="I51" s="43"/>
      <c r="J51" s="43"/>
      <c r="K51" s="43"/>
      <c r="L51" s="43"/>
      <c r="M51" s="43"/>
      <c r="N51" s="43"/>
      <c r="O51" s="43"/>
      <c r="P51" s="43"/>
      <c r="Q51" s="43"/>
      <c r="R51" s="43"/>
      <c r="S51" s="43"/>
      <c r="T51" s="43"/>
      <c r="U51" s="43"/>
      <c r="V51" s="43"/>
      <c r="W51" s="43"/>
      <c r="X51" s="43"/>
      <c r="Y51" s="43"/>
    </row>
    <row r="52">
      <c r="A52" s="138"/>
      <c r="B52" s="49"/>
      <c r="C52" s="147" t="s">
        <v>238</v>
      </c>
      <c r="D52" s="183">
        <f>'Ratios 2022'!D59</f>
        <v>0</v>
      </c>
      <c r="E52" s="183">
        <f>'Ratios 2023'!D59</f>
        <v>0</v>
      </c>
      <c r="F52" s="183">
        <f>'Ratios 2024'!D59</f>
        <v>0</v>
      </c>
      <c r="G52" s="184">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UNITED DOMESTIC WORKERS OF AMERICA</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UNITED DOMESTIC WORKERS OF AMERICA</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150000.0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150000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3.5241573E7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382425.0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35623998</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11228.0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33575.0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24439.0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9136</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9136</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23942.0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23942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35818304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UNITED DOMESTIC WORKERS OF AMERICA</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957168</v>
      </c>
      <c r="D3" s="99">
        <v>957168.0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2550</v>
      </c>
      <c r="D6" s="99">
        <v>2550.0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629803</v>
      </c>
      <c r="D7" s="99">
        <v>629803.0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8417080</v>
      </c>
      <c r="D9" s="99">
        <v>8417080.0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772376</v>
      </c>
      <c r="D10" s="99">
        <v>772376.0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909116</v>
      </c>
      <c r="D11" s="99">
        <v>909116.0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720236</v>
      </c>
      <c r="D12" s="99">
        <v>720236.0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69962</v>
      </c>
      <c r="D15" s="99">
        <v>69962.0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81862</v>
      </c>
      <c r="D16" s="99">
        <v>81862.0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190000</v>
      </c>
      <c r="D17" s="99">
        <v>190000.0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755381</v>
      </c>
      <c r="D20" s="99">
        <v>755381.0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1776884</v>
      </c>
      <c r="D22" s="99">
        <v>1776884.0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47389</v>
      </c>
      <c r="D23" s="99">
        <v>47389.0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827926</v>
      </c>
      <c r="D25" s="99">
        <v>827926.0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554773</v>
      </c>
      <c r="D26" s="99">
        <v>554773.0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1158549</v>
      </c>
      <c r="D28" s="99">
        <v>1158549.0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10409207</v>
      </c>
      <c r="D30" s="99">
        <v>1.0409207E7</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704959</v>
      </c>
      <c r="D31" s="99">
        <v>704959.0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186877</v>
      </c>
      <c r="D32" s="99">
        <v>186877.0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500160</v>
      </c>
      <c r="D34" s="99">
        <v>500160.0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253985</v>
      </c>
      <c r="D35" s="99">
        <v>253985.0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85987</v>
      </c>
      <c r="D36" s="99">
        <v>85987.0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26191</v>
      </c>
      <c r="D37" s="99">
        <v>26191.0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4388</v>
      </c>
      <c r="D38" s="99">
        <v>4388.0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30042809</v>
      </c>
      <c r="D40" s="103">
        <f t="shared" si="2"/>
        <v>30042809</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DOMESTIC WORKERS OF AMERICA</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2305272.0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7592884.0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3959756.0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452707.0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1.5891376E7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7094106.0</v>
      </c>
      <c r="E12" s="108">
        <f>D11-D12</f>
        <v>8797270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450000.0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5833.0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48058.0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23611780</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2024330.0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1057773.0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3082103</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2.0097277E7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432400.0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20529677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23611780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UNITED DOMESTIC WORKERS OF AMERICA</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30042809</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704959</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29337850</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2444820.833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9898156</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4.048622241</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20097277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30042809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2503567.417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8.027455888</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450000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30042809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2503567.417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0.179743512</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4.228365753</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35241573</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35818304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0.983898428</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9046883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2401728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11448611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30042809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0.3810765831</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1681492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9046883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0.1858642363</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30042809</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30042809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150000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t="str">
        <f>if(D48=0, "$0",D47/D48)</f>
        <v>$0</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14310619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2024330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7.069311328</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23611780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UNITED DOMESTIC WORKERS OF AMERICA</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250000.0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250000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4.2593973E7</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492763.0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43086736</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192047.0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31050.0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31050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31050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55934.0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241</v>
      </c>
      <c r="D40" s="74"/>
      <c r="E40" s="48">
        <v>7897.0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63831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43623664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UNITED DOMESTIC WORKERS OF AMERICA</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1419167</v>
      </c>
      <c r="D3" s="99">
        <v>1419167.0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9913</v>
      </c>
      <c r="D6" s="99">
        <v>9913.0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916587</v>
      </c>
      <c r="D7" s="99">
        <v>916587.0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9828084</v>
      </c>
      <c r="D9" s="99">
        <v>9828084.0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1128670</v>
      </c>
      <c r="D10" s="99">
        <v>1128670.0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1083795</v>
      </c>
      <c r="D11" s="99">
        <v>1083795.0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852609</v>
      </c>
      <c r="D12" s="99">
        <v>852609.0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28567</v>
      </c>
      <c r="D15" s="99">
        <v>28567.0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81292</v>
      </c>
      <c r="D16" s="99">
        <v>81292.0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211265</v>
      </c>
      <c r="D17" s="99">
        <v>211265.0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1530480</v>
      </c>
      <c r="D20" s="99">
        <v>1530480.0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200000</v>
      </c>
      <c r="D21" s="99">
        <v>200000.0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2597608</v>
      </c>
      <c r="D22" s="99">
        <v>2597608.0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30728</v>
      </c>
      <c r="D23" s="99">
        <v>30728.0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1103982</v>
      </c>
      <c r="D25" s="99">
        <v>1103982.0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873759</v>
      </c>
      <c r="D26" s="99">
        <v>873759.0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1821984</v>
      </c>
      <c r="D28" s="99">
        <v>1821984.0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11608097</v>
      </c>
      <c r="D30" s="99">
        <v>1.1608097E7</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716368</v>
      </c>
      <c r="D31" s="99">
        <v>716368.0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196338</v>
      </c>
      <c r="D32" s="99">
        <v>196338.0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506463</v>
      </c>
      <c r="D34" s="99">
        <v>506463.0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258421</v>
      </c>
      <c r="D35" s="99">
        <v>258421.0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144086</v>
      </c>
      <c r="D36" s="99">
        <v>144086.0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86703</v>
      </c>
      <c r="D37" s="99">
        <v>86703.0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74875</v>
      </c>
      <c r="D38" s="99">
        <v>74875.0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37309841</v>
      </c>
      <c r="D40" s="103">
        <f t="shared" si="2"/>
        <v>37309841</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DOMESTIC WORKERS OF AMERICA</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2796319.0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1.096879E7</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5045929.0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451734.0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1.7946932E7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7809807.0</v>
      </c>
      <c r="E12" s="108">
        <f>D11-D12</f>
        <v>10137125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2306529.0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5166.0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49500.0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31761092</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3866409.0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1085266.0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4951675</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2.6130933E7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678484.0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26809417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31761092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