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<sst xmlns="http://schemas.openxmlformats.org/spreadsheetml/2006/main" count="877" uniqueCount="255">
  <si>
    <t>RIVERSIDE PARK CONSERVANCY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</si>
  <si>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</si>
  <si>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</si>
  <si>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</si>
  <si>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</si>
  <si>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</si>
  <si>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</si>
  <si>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</si>
  <si>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</si>
  <si>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</si>
  <si>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</si>
  <si>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</si>
  <si>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</si>
  <si>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</si>
  <si>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</si>
  <si>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</si>
  <si>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</si>
  <si>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</si>
  <si>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</si>
  <si>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</si>
  <si>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</si>
  <si>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</si>
  <si>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</si>
  <si>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</si>
  <si>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</si>
  <si>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</si>
  <si>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</si>
  <si>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</si>
  <si>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</si>
  <si>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</si>
  <si>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</si>
  <si>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</si>
  <si>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</si>
  <si>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</si>
  <si>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</si>
  <si>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</si>
  <si>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</si>
  <si>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</si>
  <si>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</si>
  <si>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</si>
  <si>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</si>
  <si>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</si>
  <si>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</si>
  <si>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</si>
  <si>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</si>
  <si>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</si>
  <si>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</si>
  <si>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</si>
  <si>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</si>
  <si>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</si>
  <si>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</si>
  <si>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</si>
  <si>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</si>
  <si>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</si>
  <si>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</si>
  <si>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</si>
  <si>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</si>
  <si>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</si>
  <si>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</si>
  <si>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</si>
  <si>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</si>
  <si>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</si>
  <si>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</si>
  <si>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</si>
  <si>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SPORTS CAMP FEES</t>
  </si>
  <si>
    <t>RCTA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</si>
  <si>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</si>
  <si>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</si>
  <si>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</si>
  <si>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</si>
  <si>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</si>
  <si>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</si>
  <si>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</si>
  <si>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</si>
  <si>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</si>
  <si>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</si>
  <si>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</si>
  <si>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</si>
  <si>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</si>
  <si>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</si>
  <si>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</si>
  <si>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</si>
  <si>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</si>
  <si>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</si>
  <si>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</si>
  <si>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</si>
  <si>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</si>
  <si>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</si>
  <si>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</si>
  <si>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</si>
  <si>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</si>
  <si>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</si>
  <si>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</si>
  <si>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</si>
  <si>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</si>
  <si>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</si>
  <si>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</si>
  <si>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</si>
  <si>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</si>
  <si>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</si>
  <si>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</si>
  <si>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</si>
  <si>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</si>
  <si>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</si>
  <si>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</si>
  <si>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</si>
  <si>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</si>
  <si>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</si>
  <si>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</si>
  <si>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</si>
  <si>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</si>
  <si>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</si>
  <si>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</si>
  <si>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</si>
  <si>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</si>
  <si>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</si>
  <si>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</si>
  <si>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</si>
  <si>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</si>
  <si>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</si>
  <si>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</si>
  <si>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</si>
  <si>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</si>
  <si>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</si>
  <si>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</si>
  <si>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</si>
  <si>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</si>
  <si>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</si>
  <si>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</si>
  <si>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</si>
  <si>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</si>
  <si>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</si>
  <si>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</si>
  <si>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</si>
  <si>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</si>
  <si>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</si>
  <si>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CONTRACTORS, VENDORS AN</t>
  </si>
  <si>
    <t>TOOLS AND SUPPLIES</t>
  </si>
  <si>
    <t>PARK REPAIR AND MAINTEN</t>
  </si>
  <si>
    <t>VEHICLES AND EQUIPMENT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</si>
  <si>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</si>
  <si>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</si>
  <si>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</si>
  <si>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</si>
  <si>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</si>
  <si>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</si>
  <si>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</si>
  <si>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</si>
  <si>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</si>
  <si>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</si>
  <si>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</si>
  <si>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</si>
  <si>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</si>
  <si>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</si>
  <si>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</si>
  <si>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</si>
  <si>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</si>
  <si>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</si>
  <si>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</si>
  <si>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</si>
  <si>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</si>
  <si>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</si>
  <si>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</si>
  <si>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</si>
  <si>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</si>
  <si>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</si>
  <si>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</si>
  <si>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</si>
  <si>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</si>
  <si>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</si>
  <si>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</si>
  <si>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</si>
  <si>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</si>
  <si>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</si>
  <si>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</si>
  <si>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</si>
  <si>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</si>
  <si>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</si>
  <si>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</si>
  <si>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</si>
  <si>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</si>
  <si>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</si>
  <si>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</si>
  <si>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</si>
  <si>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</si>
  <si>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</si>
  <si>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</si>
  <si>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</si>
  <si>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</si>
  <si>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</si>
  <si>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</si>
  <si>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</si>
  <si>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</si>
  <si>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</si>
  <si>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</si>
  <si>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</si>
  <si>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</si>
  <si>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</si>
  <si>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</si>
  <si>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</si>
  <si>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</si>
  <si>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</si>
  <si>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</si>
  <si>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</si>
  <si>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</si>
  <si>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</si>
  <si>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</si>
  <si>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</si>
  <si>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</si>
  <si>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</si>
  <si>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</si>
  <si>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</si>
  <si>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</si>
  <si>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</si>
  <si>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</si>
  <si>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</si>
  <si>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</si>
  <si>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</si>
  <si>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</si>
  <si>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</si>
  <si>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</si>
  <si>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</si>
  <si>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</si>
  <si>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</si>
  <si>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</si>
  <si>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</si>
  <si>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</si>
  <si>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</si>
  <si>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</si>
  <si>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</si>
  <si>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</si>
  <si>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</si>
  <si>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</si>
  <si>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</si>
  <si>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</si>
  <si>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</si>
  <si>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</si>
  <si>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</si>
  <si>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</si>
  <si>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</si>
  <si>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</si>
  <si>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</si>
  <si>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RPC - SOUTH MAINTENANCE FEES</t>
  </si>
  <si>
    <t>OTHER PROGRAM REVENUE</t>
  </si>
  <si>
    <r>
      <rPr>
        <rFont val="Roboto"/>
        <color rgb="FF000000"/>
        <sz val="10.0"/>
      </rPr>
      <t xml:space="preserve">Gross amount from sales of </t>
    </r>
    <r>
      <rPr>
        <rFont val="Roboto"/>
        <color rgb="FF000000"/>
        <sz val="10.0"/>
      </rPr>
      <t>assets other than inventory</t>
    </r>
  </si>
  <si>
    <t>CONTRACTORS/VENDORS/PGM</t>
  </si>
  <si>
    <t>PARK REPAIR &amp; MAINT.</t>
  </si>
  <si>
    <t>FEES AND LICENSES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</si>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</sst>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0" fillId="0" fontId="2" numFmtId="0" xfId="0" applyAlignment="1" applyFont="1">
      <alignment readingOrder="0"/>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RIVERSIDE PARK CONSERVANCY</v>
      </c>
      <c r="B1" s="2">
        <f>'Revenues 2023'!C1</f>
        <v>2023</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2023'!C40</f>
        <v>11557151</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2023'!C31</f>
        <v>34024</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11523127</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960260.5833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2023'!E2+'Balance Sheet 2023'!E3</f>
        <v>5218942</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5.434922656</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2023'!E30</f>
        <v>3485780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2023'!C40</f>
        <v>11557151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963095.9167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3.619348748</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2023'!E13:E15)</f>
        <v>2267534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2023'!C40</f>
        <v>11557151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963095.9167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2.354421777</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7.789344433</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2023'!E2:E7,'Revenues 2023'!F10:F15)</f>
        <v>7066948</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2023'!F44</f>
        <v>9872947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0.7157891154</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2023'!C7:C9)</f>
        <v>4769539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2023'!C10:C12)</f>
        <v>844080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5613619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2023'!C40</f>
        <v>11557151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0.4857268889</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2023'!C10:C11)</f>
        <v>501636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2023'!C7:C9)</f>
        <v>4769539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0.1051749446</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241</v>
      </c>
      <c r="D41" s="75">
        <f>'Expenses 2023'!D40</f>
        <v>10005864</v>
      </c>
      <c r="E41" s="165">
        <f t="shared" ref="E41:E44" si="1">D41/$D$44</f>
        <v>0.865772542</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2023'!E40</f>
        <v>941121</v>
      </c>
      <c r="E42" s="165">
        <f t="shared" si="1"/>
        <v>0.08143192038</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2023'!F40</f>
        <v>610166</v>
      </c>
      <c r="E43" s="165">
        <f t="shared" si="1"/>
        <v>0.05279553759</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11557151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2023'!F9</f>
        <v>7764868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2023'!F40</f>
        <v>610166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12.72582871</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2023'!E2:E10)</f>
        <v>5626424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2023'!E19:E22)</f>
        <v>1381385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4.073031052</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2023'!E18</f>
        <v>8389739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RIVERSIDE PARK CONSERVANCY</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485741.0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255000.0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5102893.0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1560537.0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5843634</v>
      </c>
      <c r="G9" s="58"/>
      <c r="H9" s="58"/>
      <c r="I9" s="58"/>
      <c r="J9" s="58"/>
      <c r="K9" s="58"/>
      <c r="L9" s="58"/>
      <c r="M9" s="58"/>
      <c r="N9" s="58"/>
      <c r="O9" s="58"/>
      <c r="P9" s="58"/>
      <c r="Q9" s="58"/>
      <c r="R9" s="58"/>
      <c r="S9" s="58"/>
      <c r="T9" s="58"/>
      <c r="U9" s="58"/>
      <c r="V9" s="58"/>
      <c r="W9" s="58"/>
      <c r="X9" s="58"/>
      <c r="Y9" s="58"/>
      <c r="Z9" s="58"/>
    </row>
    <row r="10">
      <c r="A10" s="44" t="s">
        <v>62</v>
      </c>
      <c r="B10" s="59" t="s">
        <v>63</v>
      </c>
      <c r="C10" s="60" t="s">
        <v>242</v>
      </c>
      <c r="D10" s="15"/>
      <c r="E10" s="15"/>
      <c r="F10" s="48">
        <v>2337536.0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1566862.0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940291.0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243</v>
      </c>
      <c r="D13" s="61"/>
      <c r="E13" s="61"/>
      <c r="F13" s="62">
        <v>39211.0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4883900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229033.0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23892.0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23892</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23892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244</v>
      </c>
      <c r="D26" s="50">
        <v>1599379.0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1609974.0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-10595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-10595</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63000.0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183243.0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-120243</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9070.0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8096.0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974</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65522.0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65522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10916117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RIVERSIDE PARK CONSERVANCY</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262000</v>
      </c>
      <c r="D4" s="99">
        <v>262000.0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587277</v>
      </c>
      <c r="D7" s="99">
        <v>476394.0</v>
      </c>
      <c r="E7" s="99">
        <v>60990.0</v>
      </c>
      <c r="F7" s="99">
        <v>49893.0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4880116</v>
      </c>
      <c r="D9" s="99">
        <v>3976328.0</v>
      </c>
      <c r="E9" s="99">
        <v>497119.0</v>
      </c>
      <c r="F9" s="99">
        <v>406669.0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428951</v>
      </c>
      <c r="D11" s="99">
        <v>333665.0</v>
      </c>
      <c r="E11" s="99">
        <v>52412.0</v>
      </c>
      <c r="F11" s="99">
        <v>42874.0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411730</v>
      </c>
      <c r="D12" s="99">
        <v>320271.0</v>
      </c>
      <c r="E12" s="99">
        <v>50306.0</v>
      </c>
      <c r="F12" s="99">
        <v>41153.0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17500</v>
      </c>
      <c r="D15" s="99">
        <v>8750.0</v>
      </c>
      <c r="E15" s="99">
        <v>8750.0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296996</v>
      </c>
      <c r="D16" s="99">
        <v>0.0</v>
      </c>
      <c r="E16" s="99">
        <v>296996.0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55000</v>
      </c>
      <c r="D17" s="99">
        <v>45427.0</v>
      </c>
      <c r="E17" s="99">
        <v>5265.0</v>
      </c>
      <c r="F17" s="99">
        <v>4308.0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252233</v>
      </c>
      <c r="D20" s="99">
        <v>212553.0</v>
      </c>
      <c r="E20" s="99">
        <v>12114.0</v>
      </c>
      <c r="F20" s="99">
        <v>27566.0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21820</v>
      </c>
      <c r="D21" s="99">
        <v>15480.0</v>
      </c>
      <c r="E21" s="99">
        <v>0.0</v>
      </c>
      <c r="F21" s="99">
        <v>6340.0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186285</v>
      </c>
      <c r="D22" s="99">
        <v>96544.0</v>
      </c>
      <c r="E22" s="99">
        <v>8709.0</v>
      </c>
      <c r="F22" s="99">
        <v>81032.0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100493</v>
      </c>
      <c r="D23" s="99">
        <v>70194.0</v>
      </c>
      <c r="E23" s="99">
        <v>4616.0</v>
      </c>
      <c r="F23" s="99">
        <v>25683.0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128867</v>
      </c>
      <c r="D25" s="99">
        <v>100241.0</v>
      </c>
      <c r="E25" s="99">
        <v>15746.0</v>
      </c>
      <c r="F25" s="99">
        <v>12880.0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88724</v>
      </c>
      <c r="D31" s="99">
        <v>73791.0</v>
      </c>
      <c r="E31" s="99">
        <v>14933.0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24657</v>
      </c>
      <c r="D32" s="99">
        <v>21599.0</v>
      </c>
      <c r="E32" s="99">
        <v>1682.0</v>
      </c>
      <c r="F32" s="99">
        <v>1376.0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245</v>
      </c>
      <c r="C34" s="98">
        <f t="shared" si="1"/>
        <v>3272692</v>
      </c>
      <c r="D34" s="99">
        <v>3267588.0</v>
      </c>
      <c r="E34" s="99">
        <v>5104.0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448931</v>
      </c>
      <c r="D35" s="99">
        <v>432909.0</v>
      </c>
      <c r="E35" s="99">
        <v>4831.0</v>
      </c>
      <c r="F35" s="99">
        <v>11191.0</v>
      </c>
      <c r="G35" s="43"/>
      <c r="H35" s="43"/>
      <c r="I35" s="43"/>
      <c r="J35" s="43"/>
      <c r="K35" s="43"/>
      <c r="L35" s="43"/>
      <c r="M35" s="43"/>
      <c r="N35" s="43"/>
      <c r="O35" s="43"/>
      <c r="P35" s="43"/>
      <c r="Q35" s="43"/>
      <c r="R35" s="43"/>
      <c r="S35" s="43"/>
      <c r="T35" s="43"/>
      <c r="U35" s="43"/>
      <c r="V35" s="43"/>
      <c r="W35" s="43"/>
      <c r="X35" s="43"/>
      <c r="Y35" s="43"/>
      <c r="Z35" s="43"/>
    </row>
    <row r="36">
      <c r="A36" s="45" t="s">
        <v>50</v>
      </c>
      <c r="B36" s="102" t="s">
        <v>246</v>
      </c>
      <c r="C36" s="98">
        <f t="shared" si="1"/>
        <v>365756</v>
      </c>
      <c r="D36" s="99">
        <v>365756.0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247</v>
      </c>
      <c r="C37" s="98">
        <f t="shared" si="1"/>
        <v>221861</v>
      </c>
      <c r="D37" s="99">
        <v>213298.0</v>
      </c>
      <c r="E37" s="99">
        <v>4778.0</v>
      </c>
      <c r="F37" s="99">
        <v>3785.0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141767</v>
      </c>
      <c r="D38" s="99">
        <v>127810.0</v>
      </c>
      <c r="E38" s="99">
        <v>9585.0</v>
      </c>
      <c r="F38" s="99">
        <v>4372.0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12193656</v>
      </c>
      <c r="D40" s="104">
        <f t="shared" si="2"/>
        <v>10420598</v>
      </c>
      <c r="E40" s="104">
        <f t="shared" si="2"/>
        <v>1053936</v>
      </c>
      <c r="F40" s="104">
        <f t="shared" si="2"/>
        <v>719122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RIVERSIDE PARK CONSERVANCY</v>
      </c>
      <c r="B1" s="5"/>
      <c r="C1" s="2">
        <f>'Revenues 2024'!C1</f>
        <v>2024</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603644.0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1811446.0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376514.0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47927.0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597354.0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124071.0</v>
      </c>
      <c r="E12" s="109">
        <f>D11-D12</f>
        <v>473283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4196935.0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7509749</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772388.0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607944.0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1380332</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3083662.0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3045755.0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6129417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7509749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RIVERSIDE PARK CONSERVANCY</v>
      </c>
      <c r="B1" s="2">
        <f>'Revenues 2024'!C1</f>
        <v>2024</v>
      </c>
      <c r="C1" s="176"/>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2024'!C40</f>
        <v>12193656</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2024'!C31</f>
        <v>88724</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12104932</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1008744.333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2024'!E2+'Balance Sheet 2024'!E3</f>
        <v>2415090</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2.394154713</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2024'!E30</f>
        <v>3083662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2024'!C40</f>
        <v>12193656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1016138</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3.034688202</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2024'!E13:E15)</f>
        <v>4196935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2024'!C40</f>
        <v>12193656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1016138</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4.130280533</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6.524435246</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2024'!E2:E7,'Revenues 2024'!F10:F15)</f>
        <v>5102893</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2024'!F44</f>
        <v>10916117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0.4674641175</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2024'!C7:C9)</f>
        <v>5467393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2024'!C10:C12)</f>
        <v>840681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6308074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2024'!C40</f>
        <v>12193656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0.5173242545</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2024'!C10:C11)</f>
        <v>428951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2024'!C7:C9)</f>
        <v>5467393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0.07845622219</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248</v>
      </c>
      <c r="D41" s="75">
        <f>'Expenses 2024'!D40</f>
        <v>10420598</v>
      </c>
      <c r="E41" s="165">
        <f t="shared" ref="E41:E44" si="1">D41/$D$44</f>
        <v>0.8545917648</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2024'!E40</f>
        <v>1053936</v>
      </c>
      <c r="E42" s="165">
        <f t="shared" si="1"/>
        <v>0.08643314196</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2024'!F40</f>
        <v>719122</v>
      </c>
      <c r="E43" s="165">
        <f t="shared" si="1"/>
        <v>0.05897509328</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12193656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2024'!F9</f>
        <v>5843634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2024'!F40</f>
        <v>719122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8.126067621</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2024'!E2:E10)</f>
        <v>2839531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2024'!E19:E22)</f>
        <v>1380332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2.057136254</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2024'!E25:E26)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2024'!E18</f>
        <v>7509749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RIVERSIDE PARK CONSERVANCY</v>
      </c>
      <c r="B1" s="2" t="s">
        <v>249</v>
      </c>
      <c r="C1" s="139"/>
      <c r="D1" s="139"/>
      <c r="E1" s="139"/>
      <c r="F1" s="140"/>
      <c r="G1" s="140"/>
      <c r="H1" s="140"/>
      <c r="I1" s="43"/>
      <c r="J1" s="43"/>
      <c r="K1" s="43"/>
      <c r="L1" s="43"/>
      <c r="M1" s="43"/>
      <c r="N1" s="43"/>
      <c r="O1" s="43"/>
      <c r="P1" s="43"/>
      <c r="Q1" s="43"/>
      <c r="R1" s="43"/>
      <c r="S1" s="43"/>
      <c r="T1" s="43"/>
      <c r="U1" s="43"/>
      <c r="V1" s="43"/>
      <c r="W1" s="43"/>
      <c r="X1" s="43"/>
      <c r="Y1" s="43"/>
    </row>
    <row r="2">
      <c r="A2" s="141" t="s">
        <v>183</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184</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9"/>
      <c r="B5" s="49"/>
      <c r="C5" s="148" t="s">
        <v>183</v>
      </c>
      <c r="D5" s="177">
        <f>'Ratios 2022'!D8</f>
        <v>9.19038525</v>
      </c>
      <c r="E5" s="177">
        <f>'Ratios 2023'!D8</f>
        <v>5.434922656</v>
      </c>
      <c r="F5" s="177">
        <f>'Ratios 2024'!D8</f>
        <v>2.394154713</v>
      </c>
      <c r="G5" s="177">
        <f>average(D5:F5)</f>
        <v>5.673154206</v>
      </c>
      <c r="H5" s="150" t="s">
        <v>190</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191</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192</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9"/>
      <c r="B10" s="49"/>
      <c r="C10" s="148" t="s">
        <v>191</v>
      </c>
      <c r="D10" s="149">
        <f>'Ratios 2022'!D14</f>
        <v>4.135166935</v>
      </c>
      <c r="E10" s="149">
        <f>'Ratios 2023'!D14</f>
        <v>3.619348748</v>
      </c>
      <c r="F10" s="149">
        <f>'Ratios 2024'!D14</f>
        <v>3.034688202</v>
      </c>
      <c r="G10" s="177">
        <f>average(D10:F10)</f>
        <v>3.596401295</v>
      </c>
      <c r="H10" s="150" t="s">
        <v>190</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196</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197</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9"/>
      <c r="B15" s="49"/>
      <c r="C15" s="148" t="s">
        <v>199</v>
      </c>
      <c r="D15" s="180">
        <f>'Ratios 2022'!D20</f>
        <v>2.294245611</v>
      </c>
      <c r="E15" s="180">
        <f>'Ratios 2023'!D20</f>
        <v>2.354421777</v>
      </c>
      <c r="F15" s="180">
        <f>'Ratios 2024'!D20</f>
        <v>4.130280533</v>
      </c>
      <c r="G15" s="177">
        <f>average(D15:F15)</f>
        <v>2.926315974</v>
      </c>
      <c r="H15" s="150" t="s">
        <v>190</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201</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202</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9"/>
      <c r="B20" s="49"/>
      <c r="C20" s="148" t="s">
        <v>201</v>
      </c>
      <c r="D20" s="163">
        <f>'Ratios 2022'!D26</f>
        <v>0.7055929699</v>
      </c>
      <c r="E20" s="163">
        <f>'Ratios 2023'!D26</f>
        <v>0.7157891154</v>
      </c>
      <c r="F20" s="163">
        <f>'Ratios 2024'!D26</f>
        <v>0.4674641175</v>
      </c>
      <c r="G20" s="181">
        <f>average(D20:F20)</f>
        <v>0.629615401</v>
      </c>
      <c r="H20" s="150" t="s">
        <v>205</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206</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207</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9"/>
      <c r="B25" s="49"/>
      <c r="C25" s="148" t="s">
        <v>211</v>
      </c>
      <c r="D25" s="163">
        <f>'Ratios 2022'!D33</f>
        <v>0.4775228576</v>
      </c>
      <c r="E25" s="163">
        <f>'Ratios 2023'!D33</f>
        <v>0.4857268889</v>
      </c>
      <c r="F25" s="163">
        <f>'Ratios 2024'!D33</f>
        <v>0.5173242545</v>
      </c>
      <c r="G25" s="181">
        <f>average(D25:F25)</f>
        <v>0.493524667</v>
      </c>
      <c r="H25" s="150" t="s">
        <v>212</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213</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214</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9"/>
      <c r="B30" s="49"/>
      <c r="C30" s="148" t="s">
        <v>213</v>
      </c>
      <c r="D30" s="163">
        <f>'Ratios 2022'!D38</f>
        <v>0.104328834</v>
      </c>
      <c r="E30" s="163">
        <f>'Ratios 2023'!D38</f>
        <v>0.1051749446</v>
      </c>
      <c r="F30" s="163">
        <f>'Ratios 2024'!D38</f>
        <v>0.07845622219</v>
      </c>
      <c r="G30" s="181">
        <f>average(D30:F30)</f>
        <v>0.09598666694</v>
      </c>
      <c r="H30" s="150" t="s">
        <v>216</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217</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218</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9"/>
      <c r="B35" s="49"/>
      <c r="C35" s="148" t="s">
        <v>254</v>
      </c>
      <c r="D35" s="163">
        <f>'Ratios 2022'!E41</f>
        <v>0.8709735161</v>
      </c>
      <c r="E35" s="163">
        <f>'Ratios 2023'!E41</f>
        <v>0.865772542</v>
      </c>
      <c r="F35" s="163">
        <f>'Ratios 2024'!E41</f>
        <v>0.8545917648</v>
      </c>
      <c r="G35" s="181">
        <f t="shared" ref="G35:G37" si="1">average(D35:F35)</f>
        <v>0.8637792743</v>
      </c>
      <c r="H35" s="181"/>
      <c r="I35" s="43"/>
      <c r="J35" s="43"/>
      <c r="K35" s="43"/>
      <c r="L35" s="43"/>
      <c r="M35" s="43"/>
      <c r="N35" s="43"/>
      <c r="O35" s="43"/>
      <c r="P35" s="43"/>
      <c r="Q35" s="43"/>
      <c r="R35" s="43"/>
      <c r="S35" s="43"/>
      <c r="T35" s="43"/>
      <c r="U35" s="43"/>
      <c r="V35" s="43"/>
      <c r="W35" s="43"/>
      <c r="X35" s="43"/>
      <c r="Y35" s="43"/>
    </row>
    <row r="36">
      <c r="A36" s="139"/>
      <c r="B36" s="52"/>
      <c r="C36" s="148" t="s">
        <v>220</v>
      </c>
      <c r="D36" s="163">
        <f>'Ratios 2022'!E42</f>
        <v>0.08250763872</v>
      </c>
      <c r="E36" s="163">
        <f>'Ratios 2023'!E42</f>
        <v>0.08143192038</v>
      </c>
      <c r="F36" s="163">
        <f>'Ratios 2024'!E42</f>
        <v>0.08643314196</v>
      </c>
      <c r="G36" s="181">
        <f t="shared" si="1"/>
        <v>0.08345756702</v>
      </c>
      <c r="H36" s="181"/>
      <c r="I36" s="43"/>
      <c r="J36" s="43"/>
      <c r="K36" s="43"/>
      <c r="L36" s="43"/>
      <c r="M36" s="43"/>
      <c r="N36" s="43"/>
      <c r="O36" s="43"/>
      <c r="P36" s="43"/>
      <c r="Q36" s="43"/>
      <c r="R36" s="43"/>
      <c r="S36" s="43"/>
      <c r="T36" s="43"/>
      <c r="U36" s="43"/>
      <c r="V36" s="43"/>
      <c r="W36" s="43"/>
      <c r="X36" s="43"/>
      <c r="Y36" s="43"/>
    </row>
    <row r="37">
      <c r="A37" s="139"/>
      <c r="B37" s="182"/>
      <c r="C37" s="148" t="s">
        <v>221</v>
      </c>
      <c r="D37" s="163">
        <f>'Ratios 2022'!E43</f>
        <v>0.04651884523</v>
      </c>
      <c r="E37" s="163">
        <f>'Ratios 2023'!E43</f>
        <v>0.05279553759</v>
      </c>
      <c r="F37" s="163">
        <f>'Ratios 2024'!E43</f>
        <v>0.05897509328</v>
      </c>
      <c r="G37" s="181">
        <f t="shared" si="1"/>
        <v>0.0527631587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222</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223</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9"/>
      <c r="B42" s="49"/>
      <c r="C42" s="148" t="s">
        <v>226</v>
      </c>
      <c r="D42" s="166">
        <f>'Ratios 2022'!D49</f>
        <v>15.1659698</v>
      </c>
      <c r="E42" s="166">
        <f>'Ratios 2023'!D49</f>
        <v>12.72582871</v>
      </c>
      <c r="F42" s="166">
        <f>'Ratios 2024'!D49</f>
        <v>8.126067621</v>
      </c>
      <c r="G42" s="183">
        <f>average(D42:F42)</f>
        <v>12.00595538</v>
      </c>
      <c r="H42" s="150" t="s">
        <v>227</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228</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229</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9"/>
      <c r="B47" s="49"/>
      <c r="C47" s="148" t="s">
        <v>232</v>
      </c>
      <c r="D47" s="149">
        <f>'Ratios 2022'!D54</f>
        <v>4.036118176</v>
      </c>
      <c r="E47" s="149">
        <f>'Ratios 2023'!D54</f>
        <v>4.073031052</v>
      </c>
      <c r="F47" s="149">
        <f>'Ratios 2024'!D54</f>
        <v>2.057136254</v>
      </c>
      <c r="G47" s="177">
        <f>average(D47:F47)</f>
        <v>3.388761827</v>
      </c>
      <c r="H47" s="150" t="s">
        <v>233</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234</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235</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9"/>
      <c r="B52" s="49"/>
      <c r="C52" s="148" t="s">
        <v>238</v>
      </c>
      <c r="D52" s="184">
        <f>'Ratios 2022'!D59</f>
        <v>0</v>
      </c>
      <c r="E52" s="184">
        <f>'Ratios 2023'!D59</f>
        <v>0</v>
      </c>
      <c r="F52" s="184">
        <f>'Ratios 2024'!D59</f>
        <v>0</v>
      </c>
      <c r="G52" s="185">
        <f>average(D52:F52)</f>
        <v>0</v>
      </c>
      <c r="H52" s="150" t="s">
        <v>239</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RIVERSIDE PARK CONSERVANCY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RIVERSIDE PARK CONSERVANCY</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44932.0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300721.0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6524228.0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1333314.0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6869881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1342818.0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668018.0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2010836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64061.0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1333314.0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1333314.0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396361.0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192295.0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204066</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97603.0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97603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9246447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RIVERSIDE PARK CONSERVANCY</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458781</v>
      </c>
      <c r="D7" s="99">
        <v>388287.0</v>
      </c>
      <c r="E7" s="99">
        <v>39197.0</v>
      </c>
      <c r="F7" s="99">
        <v>31297.0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3527327</v>
      </c>
      <c r="D9" s="99">
        <v>2985332.0</v>
      </c>
      <c r="E9" s="99">
        <v>301366.0</v>
      </c>
      <c r="F9" s="99">
        <v>240629.0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415866</v>
      </c>
      <c r="D11" s="99">
        <v>351966.0</v>
      </c>
      <c r="E11" s="99">
        <v>35530.0</v>
      </c>
      <c r="F11" s="99">
        <v>28370.0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247933</v>
      </c>
      <c r="D12" s="99">
        <v>209836.0</v>
      </c>
      <c r="E12" s="99">
        <v>21183.0</v>
      </c>
      <c r="F12" s="99">
        <v>16914.0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230675</v>
      </c>
      <c r="D16" s="99">
        <v>0.0</v>
      </c>
      <c r="E16" s="99">
        <v>230675.0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221334</v>
      </c>
      <c r="D20" s="99">
        <v>166345.0</v>
      </c>
      <c r="E20" s="99">
        <v>42149.0</v>
      </c>
      <c r="F20" s="99">
        <v>12840.0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214487</v>
      </c>
      <c r="D22" s="99">
        <v>122803.0</v>
      </c>
      <c r="E22" s="99">
        <v>19289.0</v>
      </c>
      <c r="F22" s="99">
        <v>72395.0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67752</v>
      </c>
      <c r="D25" s="99">
        <v>55075.0</v>
      </c>
      <c r="E25" s="99">
        <v>7049.0</v>
      </c>
      <c r="F25" s="99">
        <v>5628.0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3806</v>
      </c>
      <c r="D31" s="99">
        <v>0.0</v>
      </c>
      <c r="E31" s="99">
        <v>3806.0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32470</v>
      </c>
      <c r="D32" s="99">
        <v>26395.0</v>
      </c>
      <c r="E32" s="99">
        <v>3378.0</v>
      </c>
      <c r="F32" s="99">
        <v>2697.0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2701257</v>
      </c>
      <c r="D34" s="99">
        <v>2687778.0</v>
      </c>
      <c r="E34" s="99">
        <v>13479.0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586546</v>
      </c>
      <c r="D35" s="99">
        <v>545254.0</v>
      </c>
      <c r="E35" s="99">
        <v>40804.0</v>
      </c>
      <c r="F35" s="99">
        <v>488.0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502891</v>
      </c>
      <c r="D36" s="99">
        <v>502891.0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302488</v>
      </c>
      <c r="D37" s="99">
        <v>299313.0</v>
      </c>
      <c r="E37" s="99">
        <v>3175.0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223946</v>
      </c>
      <c r="D38" s="99">
        <v>139881.0</v>
      </c>
      <c r="E38" s="99">
        <v>42343.0</v>
      </c>
      <c r="F38" s="99">
        <v>41722.0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9737559</v>
      </c>
      <c r="D40" s="104">
        <f t="shared" si="2"/>
        <v>8481156</v>
      </c>
      <c r="E40" s="104">
        <f t="shared" si="2"/>
        <v>803423</v>
      </c>
      <c r="F40" s="104">
        <f t="shared" si="2"/>
        <v>452980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RIVERSIDE PARK CONSERVANCY</v>
      </c>
      <c r="B1" s="5"/>
      <c r="C1" s="2">
        <f>'READ HERE FIRST'!B5</f>
        <v>2022</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1636407.0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5818338.0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676566.0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14863.0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389664.0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51053.0</v>
      </c>
      <c r="E12" s="109">
        <f>D11-D12</f>
        <v>338611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1861696.0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10346481</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1177660.0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840659.0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2018319</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3355536.0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4972626.0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8328162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10346481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RIVERSIDE PARK CONSERVANCY</v>
      </c>
      <c r="B1" s="2">
        <f>'READ HERE FIRST'!B5</f>
        <v>2022</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2022'!C40</f>
        <v>9737559</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2022'!C31</f>
        <v>3806</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9733753</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811146.0833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2022'!E2+'Balance Sheet 2022'!E3</f>
        <v>7454745</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9.19038525</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2022'!E30</f>
        <v>3355536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2022'!C40</f>
        <v>9737559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811463.25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4.135166935</v>
      </c>
      <c r="E14" s="150" t="s">
        <v>190</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2022'!E13:E15)</f>
        <v>1861696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2022'!C40</f>
        <v>9737559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811463.25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2.294245611</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11.48463086</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2022'!E2:E7,'Revenues 2022'!F10:F15)</f>
        <v>6524228</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2022'!F44</f>
        <v>9246447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0.7055929699</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2022'!C7:C9)</f>
        <v>3986108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2022'!C10:C12)</f>
        <v>663799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4649907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2022'!C40</f>
        <v>9737559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0.4775228576</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2022'!C10:C11)</f>
        <v>415866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2022'!C7:C9)</f>
        <v>3986108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0.104328834</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219</v>
      </c>
      <c r="D41" s="75">
        <f>'Expenses 2022'!D40</f>
        <v>8481156</v>
      </c>
      <c r="E41" s="165">
        <f t="shared" ref="E41:E44" si="1">D41/$D$44</f>
        <v>0.8709735161</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2022'!E40</f>
        <v>803423</v>
      </c>
      <c r="E42" s="165">
        <f t="shared" si="1"/>
        <v>0.08250763872</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2022'!F40</f>
        <v>452980</v>
      </c>
      <c r="E43" s="165">
        <f t="shared" si="1"/>
        <v>0.04651884523</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9737559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2022'!F9</f>
        <v>6869881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2022'!F40</f>
        <v>452980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if(D48=0, "$0",D47/D48)</f>
        <v>15.1659698</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2022'!E2:E10)</f>
        <v>8146174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2022'!E19:E22)</f>
        <v>2018319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4.036118176</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2022'!E18</f>
        <v>10346481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RIVERSIDE PARK CONSERVANCY</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612920.0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85000.0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7066948.0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2140836.0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7764868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1381520.0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553601.0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1935121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216392.0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2152579.0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2152031.0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548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548</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43200.0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188743.0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-145543</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101561.0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101561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9872947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RIVERSIDE PARK CONSERVANCY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441110</v>
      </c>
      <c r="D7" s="99">
        <v>360179.0</v>
      </c>
      <c r="E7" s="99">
        <v>41699.0</v>
      </c>
      <c r="F7" s="99">
        <v>39232.0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4328429</v>
      </c>
      <c r="D9" s="99">
        <v>3534288.0</v>
      </c>
      <c r="E9" s="99">
        <v>409174.0</v>
      </c>
      <c r="F9" s="99">
        <v>384967.0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501636</v>
      </c>
      <c r="D10" s="99">
        <v>409600.0</v>
      </c>
      <c r="E10" s="99">
        <v>47421.0</v>
      </c>
      <c r="F10" s="99">
        <v>44615.0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342444</v>
      </c>
      <c r="D12" s="99">
        <v>279615.0</v>
      </c>
      <c r="E12" s="99">
        <v>32372.0</v>
      </c>
      <c r="F12" s="99">
        <v>30457.0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249263</v>
      </c>
      <c r="D16" s="99">
        <v>0.0</v>
      </c>
      <c r="E16" s="99">
        <v>249263.0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237652</v>
      </c>
      <c r="D20" s="99">
        <v>153476.0</v>
      </c>
      <c r="E20" s="99">
        <v>53619.0</v>
      </c>
      <c r="F20" s="99">
        <v>30557.0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94481</v>
      </c>
      <c r="D22" s="99">
        <v>77844.0</v>
      </c>
      <c r="E22" s="99">
        <v>8790.0</v>
      </c>
      <c r="F22" s="99">
        <v>7847.0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295720</v>
      </c>
      <c r="D23" s="99">
        <v>231764.0</v>
      </c>
      <c r="E23" s="99">
        <v>32953.0</v>
      </c>
      <c r="F23" s="99">
        <v>31003.0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103807</v>
      </c>
      <c r="D25" s="99">
        <v>81359.0</v>
      </c>
      <c r="E25" s="99">
        <v>11566.0</v>
      </c>
      <c r="F25" s="99">
        <v>10882.0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34024</v>
      </c>
      <c r="D31" s="99">
        <v>27976.0</v>
      </c>
      <c r="E31" s="99">
        <v>6048.0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30150</v>
      </c>
      <c r="D32" s="99">
        <v>23630.0</v>
      </c>
      <c r="E32" s="99">
        <v>3359.0</v>
      </c>
      <c r="F32" s="99">
        <v>3161.0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3431614</v>
      </c>
      <c r="D34" s="99">
        <v>3430074.0</v>
      </c>
      <c r="E34" s="99">
        <v>1540.0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494056</v>
      </c>
      <c r="D35" s="99">
        <v>468578.0</v>
      </c>
      <c r="E35" s="99">
        <v>22002.0</v>
      </c>
      <c r="F35" s="99">
        <v>3476.0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415487</v>
      </c>
      <c r="D36" s="99">
        <v>415487.0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342925</v>
      </c>
      <c r="D37" s="99">
        <v>342925.0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214353</v>
      </c>
      <c r="D38" s="99">
        <v>169069.0</v>
      </c>
      <c r="E38" s="99">
        <v>21315.0</v>
      </c>
      <c r="F38" s="99">
        <v>23969.0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11557151</v>
      </c>
      <c r="D40" s="104">
        <f t="shared" si="2"/>
        <v>10005864</v>
      </c>
      <c r="E40" s="104">
        <f t="shared" si="2"/>
        <v>941121</v>
      </c>
      <c r="F40" s="104">
        <f t="shared" si="2"/>
        <v>610166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RIVERSIDE PARK CONSERVANCY</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1636759.0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3582183.0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340147.0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67335.0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580858.0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85077.0</v>
      </c>
      <c r="E12" s="109">
        <f>D11-D12</f>
        <v>495781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2267534.0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8389739</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771023.0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610362.0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1381385</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3485780.0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3522574.0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7008354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8389739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