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<sst xmlns="http://schemas.openxmlformats.org/spreadsheetml/2006/main" count="871" uniqueCount="252">
  <si>
    <t>ACCESS SUPPORTS FOR LIVING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</si>
  <si>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</si>
  <si>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</si>
  <si>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</si>
  <si>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</si>
  <si>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</si>
  <si>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</si>
  <si>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</si>
  <si>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</si>
  <si>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</si>
  <si>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</si>
  <si>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</si>
  <si>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</si>
  <si>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</si>
  <si>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</si>
  <si>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</si>
  <si>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</si>
  <si>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</si>
  <si>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</si>
  <si>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</si>
  <si>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</si>
  <si>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</si>
  <si>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</si>
  <si>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</si>
  <si>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</si>
  <si>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</si>
  <si>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</si>
  <si>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</si>
  <si>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</si>
  <si>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</si>
  <si>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</si>
  <si>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</si>
  <si>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</si>
  <si>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</si>
  <si>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</si>
  <si>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</si>
  <si>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</si>
  <si>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</si>
  <si>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</si>
  <si>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</si>
  <si>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</si>
  <si>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</si>
  <si>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</si>
  <si>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</si>
  <si>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</si>
  <si>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</si>
  <si>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</si>
  <si>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</si>
  <si>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</si>
  <si>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</si>
  <si>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</si>
  <si>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</si>
  <si>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</si>
  <si>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</si>
  <si>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</si>
  <si>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</si>
  <si>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</si>
  <si>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</si>
  <si>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</si>
  <si>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</si>
  <si>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</si>
  <si>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</si>
  <si>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</si>
  <si>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</si>
  <si>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MANAGEMENT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</si>
  <si>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</si>
  <si>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</si>
  <si>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</si>
  <si>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</si>
  <si>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</si>
  <si>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</si>
  <si>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</si>
  <si>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</si>
  <si>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</si>
  <si>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</si>
  <si>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</si>
  <si>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</si>
  <si>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</si>
  <si>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</si>
  <si>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</si>
  <si>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</si>
  <si>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</si>
  <si>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</si>
  <si>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</si>
  <si>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</si>
  <si>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</si>
  <si>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</si>
  <si>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</si>
  <si>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</si>
  <si>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</si>
  <si>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</si>
  <si>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</si>
  <si>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</si>
  <si>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</si>
  <si>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</si>
  <si>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</si>
  <si>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</si>
  <si>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</si>
  <si>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REFUND</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</si>
  <si>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</si>
  <si>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</si>
  <si>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</si>
  <si>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</si>
  <si>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</si>
  <si>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</si>
  <si>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</si>
  <si>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</si>
  <si>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</si>
  <si>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</si>
  <si>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</si>
  <si>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</si>
  <si>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</si>
  <si>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</si>
  <si>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</si>
  <si>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</si>
  <si>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</si>
  <si>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</si>
  <si>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</si>
  <si>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</si>
  <si>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</si>
  <si>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</si>
  <si>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</si>
  <si>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</si>
  <si>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</si>
  <si>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</si>
  <si>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</si>
  <si>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</si>
  <si>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</si>
  <si>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</si>
  <si>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</si>
  <si>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</si>
  <si>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</si>
  <si>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</si>
  <si>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</si>
  <si>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</si>
  <si>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</si>
  <si>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STAFF MEALS AND EVENTS</t>
  </si>
  <si>
    <t>PROFESSIONAL DEVELOP</t>
  </si>
  <si>
    <t>CLASSROOM 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</si>
  <si>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</si>
  <si>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</si>
  <si>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</si>
  <si>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</si>
  <si>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</si>
  <si>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</si>
  <si>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</si>
  <si>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</si>
  <si>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</si>
  <si>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</si>
  <si>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</si>
  <si>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</si>
  <si>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</si>
  <si>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</si>
  <si>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</si>
  <si>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</si>
  <si>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</si>
  <si>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</si>
  <si>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</si>
  <si>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</si>
  <si>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</si>
  <si>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</si>
  <si>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</si>
  <si>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</si>
  <si>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</si>
  <si>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</si>
  <si>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</si>
  <si>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</si>
  <si>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</si>
  <si>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</si>
  <si>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</si>
  <si>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</si>
  <si>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</si>
  <si>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</si>
  <si>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</si>
  <si>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</si>
  <si>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</si>
  <si>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</si>
  <si>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</si>
  <si>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</si>
  <si>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</si>
  <si>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</si>
  <si>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</si>
  <si>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</si>
  <si>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</si>
  <si>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</si>
  <si>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</si>
  <si>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</si>
  <si>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</si>
  <si>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</si>
  <si>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</si>
  <si>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</si>
  <si>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</si>
  <si>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</si>
  <si>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</si>
  <si>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</si>
  <si>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</si>
  <si>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</si>
  <si>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</si>
  <si>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</si>
  <si>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</si>
  <si>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</si>
  <si>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</si>
  <si>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</si>
  <si>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</si>
  <si>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</si>
  <si>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</si>
  <si>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</si>
  <si>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</si>
  <si>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</si>
  <si>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</si>
  <si>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</si>
  <si>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</si>
  <si>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</si>
  <si>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</si>
  <si>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</si>
  <si>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</si>
  <si>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</si>
  <si>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</si>
  <si>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</si>
  <si>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</si>
  <si>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</si>
  <si>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</si>
  <si>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</si>
  <si>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</si>
  <si>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</si>
  <si>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</si>
  <si>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</si>
  <si>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</si>
  <si>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</si>
  <si>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</si>
  <si>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</si>
  <si>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</si>
  <si>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</si>
  <si>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</si>
  <si>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</si>
  <si>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</si>
  <si>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</si>
  <si>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</si>
  <si>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</si>
  <si>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</si>
  <si>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</si>
  <si>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</si>
  <si>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PROFESSIONAL DEVELOPMEN</t>
  </si>
  <si>
    <t xml:space="preserve"> MISCELLANEOUS</t>
  </si>
  <si>
    <t>ALUMNI SUPPORT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</si>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</sst>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ACCESS SUPPORTS FOR LIVING</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9274141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30880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9243261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770271.75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1679319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2.180164338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1754863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9274141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772845.0833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2.270652991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9274141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772845.0833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2.180164338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7909290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9043437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0.8745889422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5604242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1141880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6746122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9274141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0.727412059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724402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5604242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0.1292595859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240</v>
      </c>
      <c r="D41" s="75">
        <f>'Expenses 2022'!D40</f>
        <v>7632006</v>
      </c>
      <c r="E41" s="165">
        <f t="shared" ref="E41:E44" si="1">D41/$D$44</f>
        <v>0.8229340054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1272269</v>
      </c>
      <c r="E42" s="165">
        <f t="shared" si="1"/>
        <v>0.1371845651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369866</v>
      </c>
      <c r="E43" s="165">
        <f t="shared" si="1"/>
        <v>0.03988142945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9274141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1127555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369866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3.048550015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1997500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361776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5.521372341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6258572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ACCESS SUPPORTS FOR LIVING</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48000.0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1143152.0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662593.0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10191.0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1853745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8793151.0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8793151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71033.0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62757.0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8276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4096.0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4096</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98</v>
      </c>
      <c r="D39" s="74"/>
      <c r="E39" s="48">
        <v>726.0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10660191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ACCESS SUPPORTS FOR LIVING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787293</v>
      </c>
      <c r="D3" s="99">
        <v>787293.0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1436337</v>
      </c>
      <c r="D7" s="99">
        <v>861802.0</v>
      </c>
      <c r="E7" s="99">
        <v>430901.0</v>
      </c>
      <c r="F7" s="99">
        <v>143634.0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4852808</v>
      </c>
      <c r="D9" s="99">
        <v>4124804.0</v>
      </c>
      <c r="E9" s="99">
        <v>556957.0</v>
      </c>
      <c r="F9" s="99">
        <v>171047.0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144561</v>
      </c>
      <c r="D10" s="99">
        <v>125405.0</v>
      </c>
      <c r="E10" s="99">
        <v>14716.0</v>
      </c>
      <c r="F10" s="99">
        <v>4440.0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721238</v>
      </c>
      <c r="D11" s="99">
        <v>600440.0</v>
      </c>
      <c r="E11" s="99">
        <v>92113.0</v>
      </c>
      <c r="F11" s="99">
        <v>28685.0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492244</v>
      </c>
      <c r="D12" s="99">
        <v>393004.0</v>
      </c>
      <c r="E12" s="99">
        <v>75312.0</v>
      </c>
      <c r="F12" s="99">
        <v>23928.0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159727</v>
      </c>
      <c r="D15" s="99">
        <v>151741.0</v>
      </c>
      <c r="E15" s="99">
        <v>7986.0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27000</v>
      </c>
      <c r="D16" s="99">
        <v>0.0</v>
      </c>
      <c r="E16" s="99">
        <v>27000.0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728569</v>
      </c>
      <c r="D20" s="99">
        <v>698083.0</v>
      </c>
      <c r="E20" s="99">
        <v>30006.0</v>
      </c>
      <c r="F20" s="99">
        <v>480.0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524128</v>
      </c>
      <c r="D21" s="99">
        <v>524128.0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143068</v>
      </c>
      <c r="D22" s="99">
        <v>116659.0</v>
      </c>
      <c r="E22" s="99">
        <v>9806.0</v>
      </c>
      <c r="F22" s="99">
        <v>16603.0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145814</v>
      </c>
      <c r="D23" s="99">
        <v>144778.0</v>
      </c>
      <c r="E23" s="99">
        <v>1020.0</v>
      </c>
      <c r="F23" s="99">
        <v>16.0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393454</v>
      </c>
      <c r="D25" s="99">
        <v>354108.0</v>
      </c>
      <c r="E25" s="99">
        <v>19673.0</v>
      </c>
      <c r="F25" s="99">
        <v>19673.0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36114</v>
      </c>
      <c r="D26" s="99">
        <v>29850.0</v>
      </c>
      <c r="E26" s="99">
        <v>5259.0</v>
      </c>
      <c r="F26" s="99">
        <v>1005.0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9126</v>
      </c>
      <c r="D29" s="99">
        <v>7543.0</v>
      </c>
      <c r="E29" s="99">
        <v>1329.0</v>
      </c>
      <c r="F29" s="99">
        <v>254.0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50209</v>
      </c>
      <c r="D31" s="99">
        <v>45189.0</v>
      </c>
      <c r="E31" s="99">
        <v>2510.0</v>
      </c>
      <c r="F31" s="99">
        <v>2510.0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7806</v>
      </c>
      <c r="D32" s="99">
        <v>0.0</v>
      </c>
      <c r="E32" s="99">
        <v>7806.0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334245</v>
      </c>
      <c r="D34" s="99">
        <v>300821.0</v>
      </c>
      <c r="E34" s="99">
        <v>16712.0</v>
      </c>
      <c r="F34" s="99">
        <v>16712.0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159701</v>
      </c>
      <c r="D35" s="99">
        <v>143730.0</v>
      </c>
      <c r="E35" s="99">
        <v>7985.0</v>
      </c>
      <c r="F35" s="99">
        <v>7986.0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43468</v>
      </c>
      <c r="D36" s="99">
        <v>29794.0</v>
      </c>
      <c r="E36" s="99">
        <v>11480.0</v>
      </c>
      <c r="F36" s="99">
        <v>2194.0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35371</v>
      </c>
      <c r="D37" s="99">
        <v>35371.0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11232281</v>
      </c>
      <c r="D40" s="104">
        <f t="shared" si="2"/>
        <v>9474543</v>
      </c>
      <c r="E40" s="104">
        <f t="shared" si="2"/>
        <v>1318571</v>
      </c>
      <c r="F40" s="104">
        <f t="shared" si="2"/>
        <v>439167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ACCESS SUPPORTS FOR LIVING</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159153.0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304183.0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100108.0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674736.0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99647.0</v>
      </c>
      <c r="E12" s="109">
        <f>D11-D12</f>
        <v>575089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4036494.0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5175027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369741.0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200000.0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3272513.0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3842254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1332773.0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1332773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5175027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ACCESS SUPPORTS FOR LIVING</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11232281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50209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11182072</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931839.3333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463336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0.4972273475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1332773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11232281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936023.4167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1.423867156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11232281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936023.4167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0.4972273475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8793151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10660191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0.8248586728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6289145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1358043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7647188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11232281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0.6808223548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865799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6289145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0.1376656127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9474543</v>
      </c>
      <c r="E41" s="165">
        <f t="shared" ref="E41:E44" si="1">D41/$D$44</f>
        <v>0.8435101472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1318571</v>
      </c>
      <c r="E42" s="165">
        <f t="shared" si="1"/>
        <v>0.1173912049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439167</v>
      </c>
      <c r="E43" s="165">
        <f t="shared" si="1"/>
        <v>0.03909864791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11232281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1853745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439167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4.22104803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563444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369741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1.523888343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200000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5175027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0.03864714136</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ACCESS SUPPORTS FOR LIVING</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3.385380613</v>
      </c>
      <c r="E5" s="177">
        <f>'Ratios 2022'!D8</f>
        <v>2.180164338</v>
      </c>
      <c r="F5" s="177">
        <f>'Ratios 2023'!D8</f>
        <v>0.4972273475</v>
      </c>
      <c r="G5" s="177">
        <f>average(D5:F5)</f>
        <v>2.0209241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3.409586917</v>
      </c>
      <c r="E10" s="149">
        <f>'Ratios 2022'!D14</f>
        <v>2.270652991</v>
      </c>
      <c r="F10" s="149">
        <f>'Ratios 2023'!D14</f>
        <v>1.423867156</v>
      </c>
      <c r="G10" s="177">
        <f>average(D10:F10)</f>
        <v>2.368035688</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v>
      </c>
      <c r="E15" s="180">
        <f>'Ratios 2022'!D20</f>
        <v>0</v>
      </c>
      <c r="F15" s="180">
        <f>'Ratios 2023'!D20</f>
        <v>0</v>
      </c>
      <c r="G15" s="177">
        <f>average(D15:F15)</f>
        <v>0</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0.9449988092</v>
      </c>
      <c r="E20" s="163">
        <f>'Ratios 2022'!D26</f>
        <v>0.8745889422</v>
      </c>
      <c r="F20" s="163">
        <f>'Ratios 2023'!D26</f>
        <v>0.8248586728</v>
      </c>
      <c r="G20" s="181">
        <f>average(D20:F20)</f>
        <v>0.8814821414</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0.715556984</v>
      </c>
      <c r="E25" s="163">
        <f>'Ratios 2022'!D33</f>
        <v>0.727412059</v>
      </c>
      <c r="F25" s="163">
        <f>'Ratios 2023'!D33</f>
        <v>0.6808223548</v>
      </c>
      <c r="G25" s="181">
        <f>average(D25:F25)</f>
        <v>0.7079304659</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0.1333593142</v>
      </c>
      <c r="E30" s="163">
        <f>'Ratios 2022'!D38</f>
        <v>0.1292595859</v>
      </c>
      <c r="F30" s="163">
        <f>'Ratios 2023'!D38</f>
        <v>0.1376656127</v>
      </c>
      <c r="G30" s="181">
        <f>average(D30:F30)</f>
        <v>0.1334281709</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0.8213827314</v>
      </c>
      <c r="E35" s="163">
        <f>'Ratios 2022'!E41</f>
        <v>0.8229340054</v>
      </c>
      <c r="F35" s="163">
        <f>'Ratios 2023'!E41</f>
        <v>0.8435101472</v>
      </c>
      <c r="G35" s="181">
        <f t="shared" ref="G35:G37" si="1">average(D35:F35)</f>
        <v>0.829275628</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0.1408939507</v>
      </c>
      <c r="E36" s="163">
        <f>'Ratios 2022'!E42</f>
        <v>0.1371845651</v>
      </c>
      <c r="F36" s="163">
        <f>'Ratios 2023'!E42</f>
        <v>0.1173912049</v>
      </c>
      <c r="G36" s="181">
        <f t="shared" si="1"/>
        <v>0.1318232402</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0.03772331787</v>
      </c>
      <c r="E37" s="163">
        <f>'Ratios 2022'!E43</f>
        <v>0.03988142945</v>
      </c>
      <c r="F37" s="163">
        <f>'Ratios 2023'!E43</f>
        <v>0.03909864791</v>
      </c>
      <c r="G37" s="181">
        <f t="shared" si="1"/>
        <v>0.03890113174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1.278237461</v>
      </c>
      <c r="E42" s="166">
        <f>'Ratios 2022'!D49</f>
        <v>3.048550015</v>
      </c>
      <c r="F42" s="166">
        <f>'Ratios 2023'!D49</f>
        <v>4.22104803</v>
      </c>
      <c r="G42" s="183">
        <f>average(D42:F42)</f>
        <v>2.849278502</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15.63416597</v>
      </c>
      <c r="E47" s="149">
        <f>'Ratios 2022'!D54</f>
        <v>5.521372341</v>
      </c>
      <c r="F47" s="149">
        <f>'Ratios 2023'!D54</f>
        <v>1.523888343</v>
      </c>
      <c r="G47" s="177">
        <f>average(D47:F47)</f>
        <v>7.559808885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0.03864714136</v>
      </c>
      <c r="G52" s="185">
        <f>average(D52:F52)</f>
        <v>0.01288238045</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ACCESS SUPPORTS FOR LIVING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ACCESS SUPPORTS FOR LIVING</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51407.0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302822.0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354229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6225672.0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6225672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4470.0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-4470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11796.0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10.0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11806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6588021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ACCESS SUPPORTS FOR LIVING</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384928</v>
      </c>
      <c r="D3" s="99">
        <v>384928.0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915906</v>
      </c>
      <c r="D7" s="99">
        <v>549543.0</v>
      </c>
      <c r="E7" s="99">
        <v>274772.0</v>
      </c>
      <c r="F7" s="99">
        <v>91591.0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3430877</v>
      </c>
      <c r="D9" s="99">
        <v>2823220.0</v>
      </c>
      <c r="E9" s="99">
        <v>505172.0</v>
      </c>
      <c r="F9" s="99">
        <v>102485.0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111351</v>
      </c>
      <c r="D10" s="99">
        <v>91439.0</v>
      </c>
      <c r="E10" s="99">
        <v>16526.0</v>
      </c>
      <c r="F10" s="99">
        <v>3386.0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468333</v>
      </c>
      <c r="D11" s="99">
        <v>369823.0</v>
      </c>
      <c r="E11" s="99">
        <v>79624.0</v>
      </c>
      <c r="F11" s="99">
        <v>18886.0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330157</v>
      </c>
      <c r="D12" s="99">
        <v>256944.0</v>
      </c>
      <c r="E12" s="99">
        <v>58714.0</v>
      </c>
      <c r="F12" s="99">
        <v>14499.0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12042</v>
      </c>
      <c r="D15" s="99">
        <v>11440.0</v>
      </c>
      <c r="E15" s="99">
        <v>602.0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19000</v>
      </c>
      <c r="D16" s="99">
        <v>0.0</v>
      </c>
      <c r="E16" s="99">
        <v>19000.0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648102</v>
      </c>
      <c r="D20" s="99">
        <v>614470.0</v>
      </c>
      <c r="E20" s="99">
        <v>31307.0</v>
      </c>
      <c r="F20" s="99">
        <v>2325.0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161149</v>
      </c>
      <c r="D21" s="99">
        <v>161149.0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120176</v>
      </c>
      <c r="D22" s="99">
        <v>101346.0</v>
      </c>
      <c r="E22" s="99">
        <v>8873.0</v>
      </c>
      <c r="F22" s="99">
        <v>9957.0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98679</v>
      </c>
      <c r="D23" s="99">
        <v>91865.0</v>
      </c>
      <c r="E23" s="99">
        <v>3712.0</v>
      </c>
      <c r="F23" s="99">
        <v>3102.0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214482</v>
      </c>
      <c r="D25" s="99">
        <v>193034.0</v>
      </c>
      <c r="E25" s="99">
        <v>10724.0</v>
      </c>
      <c r="F25" s="99">
        <v>10724.0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4974</v>
      </c>
      <c r="D26" s="99">
        <v>4476.0</v>
      </c>
      <c r="E26" s="99">
        <v>249.0</v>
      </c>
      <c r="F26" s="99">
        <v>249.0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791</v>
      </c>
      <c r="D28" s="99">
        <v>0.0</v>
      </c>
      <c r="E28" s="99">
        <v>791.0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555</v>
      </c>
      <c r="D29" s="99">
        <v>499.0</v>
      </c>
      <c r="E29" s="99">
        <v>28.0</v>
      </c>
      <c r="F29" s="99">
        <v>28.0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7218</v>
      </c>
      <c r="D31" s="99">
        <v>6496.0</v>
      </c>
      <c r="E31" s="99">
        <v>361.0</v>
      </c>
      <c r="F31" s="99">
        <v>361.0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5050</v>
      </c>
      <c r="D32" s="99">
        <v>0.0</v>
      </c>
      <c r="E32" s="99">
        <v>5050.0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242988</v>
      </c>
      <c r="D34" s="99">
        <v>218690.0</v>
      </c>
      <c r="E34" s="99">
        <v>12149.0</v>
      </c>
      <c r="F34" s="99">
        <v>12149.0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147616</v>
      </c>
      <c r="D35" s="99">
        <v>132854.0</v>
      </c>
      <c r="E35" s="99">
        <v>7381.0</v>
      </c>
      <c r="F35" s="99">
        <v>7381.0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21825</v>
      </c>
      <c r="D36" s="99">
        <v>21825.0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7346199</v>
      </c>
      <c r="D40" s="104">
        <f t="shared" si="2"/>
        <v>6034041</v>
      </c>
      <c r="E40" s="104">
        <f t="shared" si="2"/>
        <v>1035035</v>
      </c>
      <c r="F40" s="104">
        <f t="shared" si="2"/>
        <v>277123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ACCESS SUPPORTS FOR LIVING</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72463.0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1997974.0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27543.0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86262.0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17952.0</v>
      </c>
      <c r="E12" s="109">
        <f>D11-D12</f>
        <v>68310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254692.0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2420982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134192.0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151223.0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285415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2087292.0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48275.0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2135567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2420982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ACCESS SUPPORTS FOR LIVING</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7346199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7218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7338981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611581.75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2070437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3.385380613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2087292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7346199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612183.25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3.409586917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7346199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612183.25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3.385380613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6225672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6588021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0.9449988092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4346783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909841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5256624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7346199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0.715556984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579684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4346783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0.1333593142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6034041</v>
      </c>
      <c r="E41" s="165">
        <f t="shared" ref="E41:E44" si="1">D41/$D$44</f>
        <v>0.8213827314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1035035</v>
      </c>
      <c r="E42" s="165">
        <f t="shared" si="1"/>
        <v>0.1408939507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277123</v>
      </c>
      <c r="E43" s="165">
        <f t="shared" si="1"/>
        <v>0.03772331787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7346199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354229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277123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1.278237461</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2097980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134192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15.63416597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2420982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ACCESS SUPPORTS FOR LIVING</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33892.0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131363.0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962300.0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1127555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7909290.0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7909290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3000.0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-3000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9347.0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9347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9043437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ACCESS SUPPORTS FOR LIVING</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183290</v>
      </c>
      <c r="D3" s="99">
        <v>183290.0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1520983</v>
      </c>
      <c r="D7" s="99">
        <v>912590.0</v>
      </c>
      <c r="E7" s="99">
        <v>456295.0</v>
      </c>
      <c r="F7" s="99">
        <v>152098.0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4083259</v>
      </c>
      <c r="D9" s="99">
        <v>3441396.0</v>
      </c>
      <c r="E9" s="99">
        <v>536028.0</v>
      </c>
      <c r="F9" s="99">
        <v>105835.0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134154</v>
      </c>
      <c r="D10" s="99">
        <v>114269.0</v>
      </c>
      <c r="E10" s="99">
        <v>16738.0</v>
      </c>
      <c r="F10" s="99">
        <v>3147.0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590248</v>
      </c>
      <c r="D11" s="99">
        <v>495921.0</v>
      </c>
      <c r="E11" s="99">
        <v>77314.0</v>
      </c>
      <c r="F11" s="99">
        <v>17013.0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417478</v>
      </c>
      <c r="D12" s="99">
        <v>327469.0</v>
      </c>
      <c r="E12" s="99">
        <v>71664.0</v>
      </c>
      <c r="F12" s="99">
        <v>18345.0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22125</v>
      </c>
      <c r="D15" s="99">
        <v>21019.0</v>
      </c>
      <c r="E15" s="99">
        <v>1106.0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18000</v>
      </c>
      <c r="D16" s="99">
        <v>0.0</v>
      </c>
      <c r="E16" s="99">
        <v>18000.0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600784</v>
      </c>
      <c r="D20" s="99">
        <v>571167.0</v>
      </c>
      <c r="E20" s="99">
        <v>25997.0</v>
      </c>
      <c r="F20" s="99">
        <v>3620.0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478972</v>
      </c>
      <c r="D21" s="99">
        <v>478972.0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162580</v>
      </c>
      <c r="D22" s="99">
        <v>141713.0</v>
      </c>
      <c r="E22" s="99">
        <v>8807.0</v>
      </c>
      <c r="F22" s="99">
        <v>12060.0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129354</v>
      </c>
      <c r="D23" s="99">
        <v>114649.0</v>
      </c>
      <c r="E23" s="99">
        <v>8315.0</v>
      </c>
      <c r="F23" s="99">
        <v>6390.0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318535</v>
      </c>
      <c r="D25" s="99">
        <v>286681.0</v>
      </c>
      <c r="E25" s="99">
        <v>15927.0</v>
      </c>
      <c r="F25" s="99">
        <v>15927.0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21933</v>
      </c>
      <c r="D26" s="99">
        <v>19739.0</v>
      </c>
      <c r="E26" s="99">
        <v>1097.0</v>
      </c>
      <c r="F26" s="99">
        <v>1097.0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5834</v>
      </c>
      <c r="D28" s="99">
        <v>0.0</v>
      </c>
      <c r="E28" s="99">
        <v>7.0</v>
      </c>
      <c r="F28" s="99">
        <v>5827.0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446</v>
      </c>
      <c r="D29" s="99">
        <v>402.0</v>
      </c>
      <c r="E29" s="99">
        <v>22.0</v>
      </c>
      <c r="F29" s="99">
        <v>22.0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30880</v>
      </c>
      <c r="D31" s="99">
        <v>27792.0</v>
      </c>
      <c r="E31" s="99">
        <v>1544.0</v>
      </c>
      <c r="F31" s="99">
        <v>1544.0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6467</v>
      </c>
      <c r="D32" s="99">
        <v>0.0</v>
      </c>
      <c r="E32" s="99">
        <v>6467.0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291296</v>
      </c>
      <c r="D34" s="99">
        <v>262166.0</v>
      </c>
      <c r="E34" s="99">
        <v>14565.0</v>
      </c>
      <c r="F34" s="99">
        <v>14565.0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247523</v>
      </c>
      <c r="D35" s="99">
        <v>222771.0</v>
      </c>
      <c r="E35" s="99">
        <v>12376.0</v>
      </c>
      <c r="F35" s="99">
        <v>12376.0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10000</v>
      </c>
      <c r="D36" s="99">
        <v>10000.0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9274141</v>
      </c>
      <c r="D40" s="104">
        <f t="shared" si="2"/>
        <v>7632006</v>
      </c>
      <c r="E40" s="104">
        <f t="shared" si="2"/>
        <v>1272269</v>
      </c>
      <c r="F40" s="104">
        <f t="shared" si="2"/>
        <v>369866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ACCESS SUPPORTS FOR LIVING</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76151.0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1603168.0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281363.0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36818.0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566919.0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49438.0</v>
      </c>
      <c r="E12" s="109">
        <f>D11-D12</f>
        <v>517481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3743591.0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6258572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361776.0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3991933.0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4353709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1754863.0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150000.0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1904863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6258572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