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<sst xmlns="http://schemas.openxmlformats.org/spreadsheetml/2006/main" count="872" uniqueCount="256">
  <si>
    <t>DANCE USA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</si>
  <si>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</si>
  <si>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</si>
  <si>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</si>
  <si>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</si>
  <si>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</si>
  <si>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</si>
  <si>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</si>
  <si>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</si>
  <si>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</si>
  <si>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</si>
  <si>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</si>
  <si>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</si>
  <si>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</si>
  <si>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</si>
  <si>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</si>
  <si>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</si>
  <si>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</si>
  <si>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</si>
  <si>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</si>
  <si>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</si>
  <si>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</si>
  <si>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</si>
  <si>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</si>
  <si>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</si>
  <si>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</si>
  <si>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</si>
  <si>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</si>
  <si>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</si>
  <si>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</si>
  <si>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</si>
  <si>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</si>
  <si>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</si>
  <si>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</si>
  <si>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</si>
  <si>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</si>
  <si>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</si>
  <si>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</si>
  <si>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</si>
  <si>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</si>
  <si>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</si>
  <si>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</si>
  <si>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</si>
  <si>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</si>
  <si>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</si>
  <si>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</si>
  <si>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</si>
  <si>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</si>
  <si>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</si>
  <si>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</si>
  <si>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</si>
  <si>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</si>
  <si>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</si>
  <si>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</si>
  <si>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</si>
  <si>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</si>
  <si>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</si>
  <si>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</si>
  <si>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</si>
  <si>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</si>
  <si>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</si>
  <si>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</si>
  <si>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</si>
  <si>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</si>
  <si>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CONFERENCES &amp; ADMISSIO</t>
  </si>
  <si>
    <t>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</si>
  <si>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</si>
  <si>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</si>
  <si>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</si>
  <si>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</si>
  <si>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</si>
  <si>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</si>
  <si>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</si>
  <si>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</si>
  <si>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</si>
  <si>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</si>
  <si>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</si>
  <si>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</si>
  <si>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</si>
  <si>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</si>
  <si>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</si>
  <si>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</si>
  <si>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</si>
  <si>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</si>
  <si>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</si>
  <si>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</si>
  <si>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</si>
  <si>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</si>
  <si>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</si>
  <si>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</si>
  <si>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</si>
  <si>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</si>
  <si>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</si>
  <si>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</si>
  <si>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</si>
  <si>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</si>
  <si>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</si>
  <si>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</si>
  <si>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EARNED INCOME</t>
  </si>
  <si>
    <t>ADVERTISING</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</si>
  <si>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</si>
  <si>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</si>
  <si>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</si>
  <si>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</si>
  <si>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</si>
  <si>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</si>
  <si>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</si>
  <si>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</si>
  <si>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</si>
  <si>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</si>
  <si>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</si>
  <si>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</si>
  <si>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</si>
  <si>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</si>
  <si>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</si>
  <si>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</si>
  <si>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</si>
  <si>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</si>
  <si>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</si>
  <si>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</si>
  <si>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</si>
  <si>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</si>
  <si>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</si>
  <si>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</si>
  <si>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</si>
  <si>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</si>
  <si>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</si>
  <si>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</si>
  <si>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</si>
  <si>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</si>
  <si>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</si>
  <si>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</si>
  <si>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</si>
  <si>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</si>
  <si>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</si>
  <si>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</si>
  <si>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</si>
  <si>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BUSINESS AND LICENSE FE</t>
  </si>
  <si>
    <t>OTHER EXPENSES</t>
  </si>
  <si>
    <t xml:space="preserve"> BAD DEBT</t>
  </si>
  <si>
    <t>STAFF TRAINING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</si>
  <si>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</si>
  <si>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</si>
  <si>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</si>
  <si>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</si>
  <si>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</si>
  <si>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</si>
  <si>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</si>
  <si>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</si>
  <si>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</si>
  <si>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</si>
  <si>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</si>
  <si>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</si>
  <si>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</si>
  <si>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</si>
  <si>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</si>
  <si>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</si>
  <si>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</si>
  <si>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</si>
  <si>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</si>
  <si>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</si>
  <si>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</si>
  <si>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</si>
  <si>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</si>
  <si>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</si>
  <si>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</si>
  <si>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</si>
  <si>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</si>
  <si>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</si>
  <si>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</si>
  <si>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</si>
  <si>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</si>
  <si>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</si>
  <si>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</si>
  <si>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</si>
  <si>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</si>
  <si>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</si>
  <si>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</si>
  <si>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</si>
  <si>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</si>
  <si>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</si>
  <si>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</si>
  <si>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</si>
  <si>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</si>
  <si>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</si>
  <si>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</si>
  <si>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</si>
  <si>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</si>
  <si>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</si>
  <si>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</si>
  <si>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</si>
  <si>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</si>
  <si>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</si>
  <si>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</si>
  <si>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</si>
  <si>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</si>
  <si>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</si>
  <si>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</si>
  <si>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</si>
  <si>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</si>
  <si>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</si>
  <si>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</si>
  <si>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</si>
  <si>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</si>
  <si>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</si>
  <si>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</si>
  <si>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</si>
  <si>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</si>
  <si>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</si>
  <si>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</si>
  <si>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</si>
  <si>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</si>
  <si>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</si>
  <si>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</si>
  <si>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</si>
  <si>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</si>
  <si>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</si>
  <si>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</si>
  <si>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</si>
  <si>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</si>
  <si>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</si>
  <si>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</si>
  <si>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</si>
  <si>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</si>
  <si>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</si>
  <si>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</si>
  <si>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</si>
  <si>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</si>
  <si>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</si>
  <si>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</si>
  <si>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</si>
  <si>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</si>
  <si>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</si>
  <si>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</si>
  <si>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</si>
  <si>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</si>
  <si>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</si>
  <si>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</si>
  <si>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</si>
  <si>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</si>
  <si>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</si>
  <si>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REGISTRATION FEES</t>
  </si>
  <si>
    <t>FEE FOR SERVICE</t>
  </si>
  <si>
    <r>
      <rPr>
        <rFont val="Roboto"/>
        <color rgb="FF000000"/>
        <sz val="10.0"/>
      </rPr>
      <t xml:space="preserve">Gross amount from sales of </t>
    </r>
    <r>
      <rPr>
        <rFont val="Roboto"/>
        <color rgb="FF000000"/>
        <sz val="10.0"/>
      </rPr>
      <t>assets other than inventory</t>
    </r>
  </si>
  <si>
    <t xml:space="preserve"> ADVERTISING</t>
  </si>
  <si>
    <t xml:space="preserve"> OTHER EARNED INCOME</t>
  </si>
  <si>
    <t>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</si>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</sst>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DANCE USA</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2385288</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8429</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2376859</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198071.5833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1616298</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8.160171049</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481293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2385288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198774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2.421307616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2385288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198774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8.160171049</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2204646</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2705100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0.8149961184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859364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168612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1027976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2385288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0.4309651497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96881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859364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0.1127356976</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247</v>
      </c>
      <c r="D41" s="75">
        <f>'Expenses 2023'!D40</f>
        <v>1865950</v>
      </c>
      <c r="E41" s="164">
        <f t="shared" ref="E41:E44" si="1">D41/$D$44</f>
        <v>0.7822745094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297703</v>
      </c>
      <c r="E42" s="164">
        <f t="shared" si="1"/>
        <v>0.1248079896</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221635</v>
      </c>
      <c r="E43" s="164">
        <f t="shared" si="1"/>
        <v>0.09291750095</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2385288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2518391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221635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11.36278566</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3325382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182403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18.23096111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3686893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DANCE USA</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267529.0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392101.0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759630</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16955.0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241</v>
      </c>
      <c r="D11" s="61"/>
      <c r="E11" s="61"/>
      <c r="F11" s="62">
        <v>3241.0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20196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27058.0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18583.0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18583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18583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99</v>
      </c>
      <c r="D39" s="74"/>
      <c r="E39" s="48">
        <v>3780.0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245</v>
      </c>
      <c r="D40" s="74"/>
      <c r="E40" s="48">
        <v>2320.0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6100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831567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DANCE USA</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24160</v>
      </c>
      <c r="D3" s="99">
        <v>24160.0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93002</v>
      </c>
      <c r="D4" s="99">
        <v>93002.0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146994</v>
      </c>
      <c r="D7" s="99">
        <v>103478.0</v>
      </c>
      <c r="E7" s="99">
        <v>19729.0</v>
      </c>
      <c r="F7" s="99">
        <v>23787.0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596147</v>
      </c>
      <c r="D9" s="99">
        <v>419666.0</v>
      </c>
      <c r="E9" s="99">
        <v>80012.0</v>
      </c>
      <c r="F9" s="99">
        <v>96469.0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92549</v>
      </c>
      <c r="D11" s="99">
        <v>65152.0</v>
      </c>
      <c r="E11" s="99">
        <v>12421.0</v>
      </c>
      <c r="F11" s="99">
        <v>14976.0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60835</v>
      </c>
      <c r="D12" s="99">
        <v>42826.0</v>
      </c>
      <c r="E12" s="99">
        <v>8165.0</v>
      </c>
      <c r="F12" s="99">
        <v>9844.0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91400</v>
      </c>
      <c r="D16" s="99">
        <v>61549.0</v>
      </c>
      <c r="E16" s="99">
        <v>22029.0</v>
      </c>
      <c r="F16" s="99">
        <v>7822.0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320712</v>
      </c>
      <c r="D20" s="99">
        <v>218559.0</v>
      </c>
      <c r="E20" s="99">
        <v>74377.0</v>
      </c>
      <c r="F20" s="99">
        <v>27776.0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424</v>
      </c>
      <c r="D21" s="99">
        <v>298.0</v>
      </c>
      <c r="E21" s="99">
        <v>57.0</v>
      </c>
      <c r="F21" s="99">
        <v>69.0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40209</v>
      </c>
      <c r="D22" s="99">
        <v>24660.0</v>
      </c>
      <c r="E22" s="99">
        <v>6602.0</v>
      </c>
      <c r="F22" s="99">
        <v>8947.0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86786</v>
      </c>
      <c r="D23" s="99">
        <v>61094.0</v>
      </c>
      <c r="E23" s="99">
        <v>11648.0</v>
      </c>
      <c r="F23" s="99">
        <v>14044.0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178289</v>
      </c>
      <c r="D25" s="99">
        <v>125509.0</v>
      </c>
      <c r="E25" s="99">
        <v>23929.0</v>
      </c>
      <c r="F25" s="99">
        <v>28851.0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54268</v>
      </c>
      <c r="D26" s="99">
        <v>40239.0</v>
      </c>
      <c r="E26" s="99">
        <v>7510.0</v>
      </c>
      <c r="F26" s="99">
        <v>6519.0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10495</v>
      </c>
      <c r="D31" s="99">
        <v>7388.0</v>
      </c>
      <c r="E31" s="99">
        <v>1409.0</v>
      </c>
      <c r="F31" s="99">
        <v>1698.0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246</v>
      </c>
      <c r="C34" s="98">
        <f t="shared" si="1"/>
        <v>4270</v>
      </c>
      <c r="D34" s="99">
        <v>3006.0</v>
      </c>
      <c r="E34" s="99">
        <v>573.0</v>
      </c>
      <c r="F34" s="99">
        <v>691.0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1800540</v>
      </c>
      <c r="D40" s="103">
        <f t="shared" si="2"/>
        <v>1290586</v>
      </c>
      <c r="E40" s="103">
        <f t="shared" si="2"/>
        <v>268461</v>
      </c>
      <c r="F40" s="103">
        <f t="shared" si="2"/>
        <v>241493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DANCE USA</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41412.0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434075.0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1696450.0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4401.0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63420.0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192603.0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177818.0</v>
      </c>
      <c r="E12" s="108">
        <f>D11-D12</f>
        <v>14785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203023.0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2457566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73395.0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4025.0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230926.0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308346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263003.0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1886217.0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2149220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2457566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DANCE USA</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1800540</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10495</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1790045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149170.4167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475487</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3.187542213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263003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1800540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150045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1.752827485</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1800540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150045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3.187542213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392101</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831567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0.4715206351</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743141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153384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896525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1800540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0.4979200684</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92549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743141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0.1245376046</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249</v>
      </c>
      <c r="D41" s="75">
        <f>'Expenses 2024'!D40</f>
        <v>1290586</v>
      </c>
      <c r="E41" s="164">
        <f t="shared" ref="E41:E44" si="1">D41/$D$44</f>
        <v>0.7167771891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268461</v>
      </c>
      <c r="E42" s="164">
        <f t="shared" si="1"/>
        <v>0.1491002699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241493</v>
      </c>
      <c r="E43" s="164">
        <f t="shared" si="1"/>
        <v>0.134122541</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1800540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759630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241493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3.145557014</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2239758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77420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28.92996642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2457566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DANCE USA</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184</v>
      </c>
      <c r="D5" s="176">
        <f>'Ratios 2022'!D8</f>
        <v>10.28331382</v>
      </c>
      <c r="E5" s="176">
        <f>'Ratios 2023'!D8</f>
        <v>8.160171049</v>
      </c>
      <c r="F5" s="176">
        <f>'Ratios 2024'!D8</f>
        <v>3.187542213</v>
      </c>
      <c r="G5" s="176">
        <f>average(D5:F5)</f>
        <v>7.210342362</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192</v>
      </c>
      <c r="D10" s="148">
        <f>'Ratios 2022'!D14</f>
        <v>3.288044044</v>
      </c>
      <c r="E10" s="148">
        <f>'Ratios 2023'!D14</f>
        <v>2.421307616</v>
      </c>
      <c r="F10" s="148">
        <f>'Ratios 2024'!D14</f>
        <v>1.752827485</v>
      </c>
      <c r="G10" s="176">
        <f>average(D10:F10)</f>
        <v>2.487393048</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0</v>
      </c>
      <c r="E15" s="179">
        <f>'Ratios 2023'!D20</f>
        <v>0</v>
      </c>
      <c r="F15" s="179">
        <f>'Ratios 2024'!D20</f>
        <v>0</v>
      </c>
      <c r="G15" s="176">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0.6899480834</v>
      </c>
      <c r="E20" s="162">
        <f>'Ratios 2023'!D26</f>
        <v>0.8149961184</v>
      </c>
      <c r="F20" s="162">
        <f>'Ratios 2024'!D26</f>
        <v>0.4715206351</v>
      </c>
      <c r="G20" s="180">
        <f>average(D20:F20)</f>
        <v>0.6588216123</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0.3506635432</v>
      </c>
      <c r="E25" s="162">
        <f>'Ratios 2023'!D33</f>
        <v>0.4309651497</v>
      </c>
      <c r="F25" s="162">
        <f>'Ratios 2024'!D33</f>
        <v>0.4979200684</v>
      </c>
      <c r="G25" s="180">
        <f>average(D25:F25)</f>
        <v>0.4265162538</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0.1108061263</v>
      </c>
      <c r="E30" s="162">
        <f>'Ratios 2023'!D38</f>
        <v>0.1127356976</v>
      </c>
      <c r="F30" s="162">
        <f>'Ratios 2024'!D38</f>
        <v>0.1245376046</v>
      </c>
      <c r="G30" s="180">
        <f>average(D30:F30)</f>
        <v>0.1160264761</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0.8131009413</v>
      </c>
      <c r="E35" s="162">
        <f>'Ratios 2023'!E41</f>
        <v>0.7822745094</v>
      </c>
      <c r="F35" s="162">
        <f>'Ratios 2024'!E41</f>
        <v>0.7167771891</v>
      </c>
      <c r="G35" s="180">
        <f t="shared" ref="G35:G37" si="1">average(D35:F35)</f>
        <v>0.7707175466</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0.1558656871</v>
      </c>
      <c r="E36" s="162">
        <f>'Ratios 2023'!E42</f>
        <v>0.1248079896</v>
      </c>
      <c r="F36" s="162">
        <f>'Ratios 2024'!E42</f>
        <v>0.1491002699</v>
      </c>
      <c r="G36" s="180">
        <f t="shared" si="1"/>
        <v>0.1432579822</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0.03103337162</v>
      </c>
      <c r="E37" s="162">
        <f>'Ratios 2023'!E43</f>
        <v>0.09291750095</v>
      </c>
      <c r="F37" s="162">
        <f>'Ratios 2024'!E43</f>
        <v>0.134122541</v>
      </c>
      <c r="G37" s="180">
        <f t="shared" si="1"/>
        <v>0.08602447119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21.87468757</v>
      </c>
      <c r="E42" s="165">
        <f>'Ratios 2023'!D49</f>
        <v>11.36278566</v>
      </c>
      <c r="F42" s="165">
        <f>'Ratios 2024'!D49</f>
        <v>3.145557014</v>
      </c>
      <c r="G42" s="182">
        <f>average(D42:F42)</f>
        <v>12.12767675</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13.56985529</v>
      </c>
      <c r="E47" s="148">
        <f>'Ratios 2023'!D54</f>
        <v>18.23096111</v>
      </c>
      <c r="F47" s="148">
        <f>'Ratios 2024'!D54</f>
        <v>28.92996642</v>
      </c>
      <c r="G47" s="176">
        <f>average(D47:F47)</f>
        <v>20.24359427</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DANCE USA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DANCE USA</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308813.0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1339054.0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1872867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20912.0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12903.0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33815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6907.0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21815.0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21815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21815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2400.0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5400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1940804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DANCE USA</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282798</v>
      </c>
      <c r="D3" s="99">
        <v>282798.0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649559</v>
      </c>
      <c r="D4" s="99">
        <v>649559.0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226801</v>
      </c>
      <c r="D7" s="99">
        <v>118968.0</v>
      </c>
      <c r="E7" s="99">
        <v>87614.0</v>
      </c>
      <c r="F7" s="99">
        <v>20219.0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590726</v>
      </c>
      <c r="D9" s="99">
        <v>423363.0</v>
      </c>
      <c r="E9" s="99">
        <v>146171.0</v>
      </c>
      <c r="F9" s="99">
        <v>21192.0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20502</v>
      </c>
      <c r="D10" s="99">
        <v>13526.0</v>
      </c>
      <c r="E10" s="99">
        <v>5937.0</v>
      </c>
      <c r="F10" s="99">
        <v>1039.0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70085</v>
      </c>
      <c r="D11" s="99">
        <v>46233.0</v>
      </c>
      <c r="E11" s="99">
        <v>20302.0</v>
      </c>
      <c r="F11" s="99">
        <v>3550.0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59332</v>
      </c>
      <c r="D12" s="99">
        <v>40281.0</v>
      </c>
      <c r="E12" s="99">
        <v>16215.0</v>
      </c>
      <c r="F12" s="99">
        <v>2836.0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16000</v>
      </c>
      <c r="D17" s="99">
        <v>0.0</v>
      </c>
      <c r="E17" s="99">
        <v>16000.0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390112</v>
      </c>
      <c r="D20" s="99">
        <v>362407.0</v>
      </c>
      <c r="E20" s="99">
        <v>5807.0</v>
      </c>
      <c r="F20" s="99">
        <v>21898.0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4530</v>
      </c>
      <c r="D21" s="99">
        <v>157.0</v>
      </c>
      <c r="E21" s="99">
        <v>4373.0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57605</v>
      </c>
      <c r="D22" s="99">
        <v>11033.0</v>
      </c>
      <c r="E22" s="99">
        <v>45906.0</v>
      </c>
      <c r="F22" s="99">
        <v>666.0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42705</v>
      </c>
      <c r="D23" s="99">
        <v>26134.0</v>
      </c>
      <c r="E23" s="99">
        <v>16188.0</v>
      </c>
      <c r="F23" s="99">
        <v>383.0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146843</v>
      </c>
      <c r="D25" s="99">
        <v>97878.0</v>
      </c>
      <c r="E25" s="99">
        <v>40666.0</v>
      </c>
      <c r="F25" s="99">
        <v>8299.0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82066</v>
      </c>
      <c r="D26" s="99">
        <v>80830.0</v>
      </c>
      <c r="E26" s="99">
        <v>665.0</v>
      </c>
      <c r="F26" s="99">
        <v>571.0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56742</v>
      </c>
      <c r="D28" s="99">
        <v>51908.0</v>
      </c>
      <c r="E28" s="99">
        <v>4530.0</v>
      </c>
      <c r="F28" s="99">
        <v>304.0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8001</v>
      </c>
      <c r="D31" s="99">
        <v>0.0</v>
      </c>
      <c r="E31" s="99">
        <v>8001.0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6431</v>
      </c>
      <c r="D32" s="99">
        <v>0.0</v>
      </c>
      <c r="E32" s="99">
        <v>6431.0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31132</v>
      </c>
      <c r="D34" s="99">
        <v>31132.0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8812</v>
      </c>
      <c r="D35" s="99">
        <v>4215.0</v>
      </c>
      <c r="E35" s="99">
        <v>0.0</v>
      </c>
      <c r="F35" s="99">
        <v>4597.0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5025</v>
      </c>
      <c r="D36" s="99">
        <v>0.0</v>
      </c>
      <c r="E36" s="99">
        <v>5025.0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1821</v>
      </c>
      <c r="D37" s="99">
        <v>1771.0</v>
      </c>
      <c r="E37" s="99">
        <v>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1273</v>
      </c>
      <c r="D38" s="99">
        <v>1072.0</v>
      </c>
      <c r="E38" s="99">
        <v>137.0</v>
      </c>
      <c r="F38" s="99">
        <v>64.0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2758901</v>
      </c>
      <c r="D40" s="103">
        <f t="shared" si="2"/>
        <v>2243265</v>
      </c>
      <c r="E40" s="103">
        <f t="shared" si="2"/>
        <v>430018</v>
      </c>
      <c r="F40" s="103">
        <f t="shared" si="2"/>
        <v>85618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DANCE USA</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209896.0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2147468.0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369052.0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29126.0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26699.0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176571.0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158895.0</v>
      </c>
      <c r="E12" s="108">
        <f>D11-D12</f>
        <v>17676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740338.0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3540255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188656.0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16375.0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536757.0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741788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755949.0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2042518.0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2798467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3540255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DANCE USA</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2758901</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8001</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2750900</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229241.6667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2357364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10.28331382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755949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2758901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229908.4167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3.288044044</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2758901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229908.4167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10.28331382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1339054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1940804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0.6899480834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817527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149919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967446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2758901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0.3506635432</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90587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817527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0.1108061263</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2243265</v>
      </c>
      <c r="E41" s="164">
        <f t="shared" ref="E41:E44" si="1">D41/$D$44</f>
        <v>0.8131009413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430018</v>
      </c>
      <c r="E42" s="164">
        <f t="shared" si="1"/>
        <v>0.1558656871</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85618</v>
      </c>
      <c r="E43" s="164">
        <f t="shared" si="1"/>
        <v>0.03103337162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2758901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1872867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85618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21.87468757</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2782241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205031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13.56985529</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3540255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DANCE USA</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313745.0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2204646.0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2518391</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111239.0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16400.0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127639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32667.0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22178.0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22178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22178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244</v>
      </c>
      <c r="D39" s="74"/>
      <c r="E39" s="48">
        <v>2700.0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245</v>
      </c>
      <c r="D40" s="74"/>
      <c r="E40" s="48">
        <v>1525.0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4225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2705100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DANCE USA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341253</v>
      </c>
      <c r="D4" s="99">
        <v>341253.0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148648</v>
      </c>
      <c r="D7" s="99">
        <v>102199.0</v>
      </c>
      <c r="E7" s="99">
        <v>25493.0</v>
      </c>
      <c r="F7" s="99">
        <v>20956.0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710716</v>
      </c>
      <c r="D9" s="99">
        <v>488636.0</v>
      </c>
      <c r="E9" s="99">
        <v>121886.0</v>
      </c>
      <c r="F9" s="99">
        <v>100194.0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96881</v>
      </c>
      <c r="D11" s="99">
        <v>71042.0</v>
      </c>
      <c r="E11" s="99">
        <v>11683.0</v>
      </c>
      <c r="F11" s="99">
        <v>14156.0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71731</v>
      </c>
      <c r="D12" s="99">
        <v>50212.0</v>
      </c>
      <c r="E12" s="99">
        <v>11477.0</v>
      </c>
      <c r="F12" s="99">
        <v>10042.0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10165</v>
      </c>
      <c r="D15" s="99">
        <v>7837.0</v>
      </c>
      <c r="E15" s="99">
        <v>1803.0</v>
      </c>
      <c r="F15" s="99">
        <v>525.0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23500</v>
      </c>
      <c r="D16" s="99">
        <v>18118.0</v>
      </c>
      <c r="E16" s="99">
        <v>4168.0</v>
      </c>
      <c r="F16" s="99">
        <v>1214.0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296370</v>
      </c>
      <c r="D20" s="99">
        <v>228488.0</v>
      </c>
      <c r="E20" s="99">
        <v>52570.0</v>
      </c>
      <c r="F20" s="99">
        <v>15312.0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2988</v>
      </c>
      <c r="D21" s="99">
        <v>2092.0</v>
      </c>
      <c r="E21" s="99">
        <v>478.0</v>
      </c>
      <c r="F21" s="99">
        <v>418.0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78841</v>
      </c>
      <c r="D22" s="99">
        <v>52723.0</v>
      </c>
      <c r="E22" s="99">
        <v>13793.0</v>
      </c>
      <c r="F22" s="99">
        <v>12325.0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62895</v>
      </c>
      <c r="D23" s="99">
        <v>44027.0</v>
      </c>
      <c r="E23" s="99">
        <v>10063.0</v>
      </c>
      <c r="F23" s="99">
        <v>8805.0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164130</v>
      </c>
      <c r="D25" s="99">
        <v>114891.0</v>
      </c>
      <c r="E25" s="99">
        <v>26261.0</v>
      </c>
      <c r="F25" s="99">
        <v>22978.0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355929</v>
      </c>
      <c r="D28" s="99">
        <v>329564.0</v>
      </c>
      <c r="E28" s="99">
        <v>14629.0</v>
      </c>
      <c r="F28" s="99">
        <v>11736.0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8429</v>
      </c>
      <c r="D31" s="99">
        <v>5900.0</v>
      </c>
      <c r="E31" s="99">
        <v>1349.0</v>
      </c>
      <c r="F31" s="99">
        <v>1180.0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246</v>
      </c>
      <c r="C34" s="98">
        <f t="shared" si="1"/>
        <v>12812</v>
      </c>
      <c r="D34" s="99">
        <v>8968.0</v>
      </c>
      <c r="E34" s="99">
        <v>2050.0</v>
      </c>
      <c r="F34" s="99">
        <v>1794.0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2385288</v>
      </c>
      <c r="D40" s="103">
        <f t="shared" si="2"/>
        <v>1865950</v>
      </c>
      <c r="E40" s="103">
        <f t="shared" si="2"/>
        <v>297703</v>
      </c>
      <c r="F40" s="103">
        <f t="shared" si="2"/>
        <v>221635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DANCE USA</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47156.0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1569142.0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1581526.0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84225.0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43333.0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192603.0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167323.0</v>
      </c>
      <c r="E12" s="108">
        <f>D11-D12</f>
        <v>25280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336231.0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3686893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86898.0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95505.0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386211.0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568614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481293.0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2636986.0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3118279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3686893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