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<sst xmlns="http://schemas.openxmlformats.org/spreadsheetml/2006/main" count="862" uniqueCount="247">
  <si>
    <t>PARTNERSHIP TO END HOMELESSNESS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</si>
  <si>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</si>
  <si>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</si>
  <si>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</si>
  <si>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</si>
  <si>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</si>
  <si>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</si>
  <si>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</si>
  <si>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</si>
  <si>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</si>
  <si>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</si>
  <si>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</si>
  <si>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</si>
  <si>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</si>
  <si>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</si>
  <si>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</si>
  <si>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</si>
  <si>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</si>
  <si>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</si>
  <si>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</si>
  <si>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</si>
  <si>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</si>
  <si>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</si>
  <si>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</si>
  <si>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</si>
  <si>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</si>
  <si>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</si>
  <si>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</si>
  <si>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</si>
  <si>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</si>
  <si>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</si>
  <si>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</si>
  <si>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</si>
  <si>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</si>
  <si>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</si>
  <si>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</si>
  <si>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</si>
  <si>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</si>
  <si>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</si>
  <si>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</si>
  <si>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</si>
  <si>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</si>
  <si>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</si>
  <si>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</si>
  <si>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</si>
  <si>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</si>
  <si>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</si>
  <si>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</si>
  <si>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</si>
  <si>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</si>
  <si>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</si>
  <si>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</si>
  <si>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</si>
  <si>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</si>
  <si>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</si>
  <si>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</si>
  <si>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</si>
  <si>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</si>
  <si>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</si>
  <si>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</si>
  <si>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</si>
  <si>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</si>
  <si>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</si>
  <si>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</si>
  <si>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</si>
  <si>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</si>
  <si>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</si>
  <si>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</si>
  <si>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</si>
  <si>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</si>
  <si>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</si>
  <si>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</si>
  <si>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</si>
  <si>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</si>
  <si>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</si>
  <si>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</si>
  <si>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</si>
  <si>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</si>
  <si>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</si>
  <si>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</si>
  <si>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</si>
  <si>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</si>
  <si>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</si>
  <si>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</si>
  <si>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</si>
  <si>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</si>
  <si>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</si>
  <si>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</si>
  <si>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</si>
  <si>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</si>
  <si>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</si>
  <si>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</si>
  <si>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</si>
  <si>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</si>
  <si>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</si>
  <si>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</si>
  <si>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</si>
  <si>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</si>
  <si>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</si>
  <si>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</si>
  <si>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</si>
  <si>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</si>
  <si>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</si>
  <si>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</si>
  <si>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</si>
  <si>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</si>
  <si>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</si>
  <si>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</si>
  <si>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</si>
  <si>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</si>
  <si>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</si>
  <si>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</si>
  <si>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</si>
  <si>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</si>
  <si>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</si>
  <si>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</si>
  <si>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</si>
  <si>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</si>
  <si>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</si>
  <si>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</si>
  <si>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</si>
  <si>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</si>
  <si>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</si>
  <si>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</si>
  <si>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</si>
  <si>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</si>
  <si>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</si>
  <si>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</si>
  <si>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</si>
  <si>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</si>
  <si>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</si>
  <si>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</si>
  <si>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</si>
  <si>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</si>
  <si>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TEMPORARY EMPLOYEES</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</si>
  <si>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</si>
  <si>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</si>
  <si>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</si>
  <si>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</si>
  <si>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</si>
  <si>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</si>
  <si>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</si>
  <si>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</si>
  <si>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</si>
  <si>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</si>
  <si>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</si>
  <si>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</si>
  <si>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</si>
  <si>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</si>
  <si>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</si>
  <si>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</si>
  <si>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</si>
  <si>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</si>
  <si>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</si>
  <si>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</si>
  <si>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</si>
  <si>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</si>
  <si>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</si>
  <si>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</si>
  <si>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</si>
  <si>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</si>
  <si>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</si>
  <si>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</si>
  <si>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</si>
  <si>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</si>
  <si>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</si>
  <si>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</si>
  <si>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</si>
  <si>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</si>
  <si>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</si>
  <si>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</si>
  <si>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</si>
  <si>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</si>
  <si>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</si>
  <si>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</si>
  <si>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</si>
  <si>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</si>
  <si>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</si>
  <si>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</si>
  <si>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</si>
  <si>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</si>
  <si>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</si>
  <si>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</si>
  <si>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</si>
  <si>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</si>
  <si>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</si>
  <si>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</si>
  <si>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</si>
  <si>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</si>
  <si>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</si>
  <si>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</si>
  <si>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</si>
  <si>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</si>
  <si>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</si>
  <si>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</si>
  <si>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</si>
  <si>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</si>
  <si>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</si>
  <si>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</si>
  <si>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</si>
  <si>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</si>
  <si>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</si>
  <si>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</si>
  <si>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</si>
  <si>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</si>
  <si>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</si>
  <si>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</si>
  <si>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</si>
  <si>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</si>
  <si>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</si>
  <si>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</si>
  <si>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</si>
  <si>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</si>
  <si>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</si>
  <si>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</si>
  <si>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</si>
  <si>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</si>
  <si>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</si>
  <si>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</si>
  <si>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</si>
  <si>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</si>
  <si>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</si>
  <si>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</si>
  <si>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</si>
  <si>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</si>
  <si>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</si>
  <si>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</si>
  <si>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</si>
  <si>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</si>
  <si>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</si>
  <si>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</si>
  <si>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</si>
  <si>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</si>
  <si>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</si>
  <si>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</si>
  <si>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</si>
  <si>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</si>
  <si>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PROGRAM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</si>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</sst>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PARTNERSHIP TO END HOMELESSNESS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3691911</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5566</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3686345</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307195.4167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1669027</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5.433111659</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1757785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3691911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307659.25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5.713415085</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3691911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307659.25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5.433111659</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1694443</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2850826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0.5943691407</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687374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148457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835831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3691911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0.2263952192</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96728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687374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0.1407210631</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238</v>
      </c>
      <c r="D41" s="75">
        <f>'Expenses 2022'!D40</f>
        <v>3067977</v>
      </c>
      <c r="E41" s="165">
        <f t="shared" ref="E41:E44" si="1">D41/$D$44</f>
        <v>0.830999718</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504068</v>
      </c>
      <c r="E42" s="165">
        <f t="shared" si="1"/>
        <v>0.1365330854</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119866</v>
      </c>
      <c r="E43" s="165">
        <f t="shared" si="1"/>
        <v>0.03246719653</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3691911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2839510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119866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23.68903609</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1985268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279350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7.106740648</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2749241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PARTNERSHIP TO END HOMELESSNESS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873091.0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1818326.0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5400.0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2691417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57353.0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30962.0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30962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2779732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PARTNERSHIP TO END HOMELESSNESS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602529</v>
      </c>
      <c r="D4" s="99">
        <v>602529.0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283233</v>
      </c>
      <c r="D7" s="99">
        <v>226587.0</v>
      </c>
      <c r="E7" s="99">
        <v>45317.0</v>
      </c>
      <c r="F7" s="99">
        <v>11329.0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664253</v>
      </c>
      <c r="D9" s="99">
        <v>592335.0</v>
      </c>
      <c r="E9" s="99">
        <v>47626.0</v>
      </c>
      <c r="F9" s="99">
        <v>24292.0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11957</v>
      </c>
      <c r="D10" s="99">
        <v>10884.0</v>
      </c>
      <c r="E10" s="99">
        <v>644.0</v>
      </c>
      <c r="F10" s="99">
        <v>429.0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208878</v>
      </c>
      <c r="D11" s="99">
        <v>183099.0</v>
      </c>
      <c r="E11" s="99">
        <v>18026.0</v>
      </c>
      <c r="F11" s="99">
        <v>7753.0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73667</v>
      </c>
      <c r="D12" s="99">
        <v>63868.0</v>
      </c>
      <c r="E12" s="99">
        <v>7038.0</v>
      </c>
      <c r="F12" s="99">
        <v>2761.0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281461</v>
      </c>
      <c r="D14" s="99">
        <v>175853.0</v>
      </c>
      <c r="E14" s="99">
        <v>91313.0</v>
      </c>
      <c r="F14" s="99">
        <v>14295.0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32650</v>
      </c>
      <c r="D16" s="99">
        <v>0.0</v>
      </c>
      <c r="E16" s="99">
        <v>32650.0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368499</v>
      </c>
      <c r="D20" s="99">
        <v>230233.0</v>
      </c>
      <c r="E20" s="99">
        <v>119551.0</v>
      </c>
      <c r="F20" s="99">
        <v>18715.0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171935</v>
      </c>
      <c r="D22" s="99">
        <v>128049.0</v>
      </c>
      <c r="E22" s="99">
        <v>24566.0</v>
      </c>
      <c r="F22" s="99">
        <v>19320.0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37500</v>
      </c>
      <c r="D23" s="99">
        <v>23429.0</v>
      </c>
      <c r="E23" s="99">
        <v>12167.0</v>
      </c>
      <c r="F23" s="99">
        <v>1904.0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279354</v>
      </c>
      <c r="D25" s="99">
        <v>240924.0</v>
      </c>
      <c r="E25" s="99">
        <v>27966.0</v>
      </c>
      <c r="F25" s="99">
        <v>10464.0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5131</v>
      </c>
      <c r="D26" s="99">
        <v>3545.0</v>
      </c>
      <c r="E26" s="99">
        <v>1440.0</v>
      </c>
      <c r="F26" s="99">
        <v>146.0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1600</v>
      </c>
      <c r="D28" s="99">
        <v>1105.0</v>
      </c>
      <c r="E28" s="99">
        <v>449.0</v>
      </c>
      <c r="F28" s="99">
        <v>46.0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10852</v>
      </c>
      <c r="D31" s="99">
        <v>9359.0</v>
      </c>
      <c r="E31" s="99">
        <v>1086.0</v>
      </c>
      <c r="F31" s="99">
        <v>407.0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26395</v>
      </c>
      <c r="D32" s="99">
        <v>17708.0</v>
      </c>
      <c r="E32" s="99">
        <v>4480.0</v>
      </c>
      <c r="F32" s="99">
        <v>4207.0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237</v>
      </c>
      <c r="C34" s="98">
        <f t="shared" si="1"/>
        <v>306361</v>
      </c>
      <c r="D34" s="99">
        <v>306361.0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3366255</v>
      </c>
      <c r="D40" s="104">
        <f t="shared" si="2"/>
        <v>2815868</v>
      </c>
      <c r="E40" s="104">
        <f t="shared" si="2"/>
        <v>434319</v>
      </c>
      <c r="F40" s="104">
        <f t="shared" si="2"/>
        <v>116068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PARTNERSHIP TO END HOMELESSNESS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241348.0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1512750.0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150000.0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68176.0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239993.0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203060.0</v>
      </c>
      <c r="E12" s="109">
        <f>D11-D12</f>
        <v>36933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118712.0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2127919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260933.0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421387.0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682320</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1171686.0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273913.0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1445599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2127919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PARTNERSHIP TO END HOMELESSNESS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3366255</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10852</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3355403</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279616.9167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1754098</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6.273218448</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1171686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3366255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280521.25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4.176817264</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3366255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280521.25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6.273218448</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1818326</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2779732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0.6541371614</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947486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294502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1241988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3366255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0.3689524412</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220835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947486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0.233074684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240</v>
      </c>
      <c r="D41" s="75">
        <f>'Expenses 2023'!D40</f>
        <v>2815868</v>
      </c>
      <c r="E41" s="165">
        <f t="shared" ref="E41:E44" si="1">D41/$D$44</f>
        <v>0.8364987204</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434319</v>
      </c>
      <c r="E42" s="165">
        <f t="shared" si="1"/>
        <v>0.1290214199</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116068</v>
      </c>
      <c r="E43" s="165">
        <f t="shared" si="1"/>
        <v>0.03447985967</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3366255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2691417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116068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23.18827756</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1972274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260933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7.55854568</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2127919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PARTNERSHIP TO END HOMELESSNESS</v>
      </c>
      <c r="B1" s="2" t="s">
        <v>241</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242</v>
      </c>
      <c r="E4" s="45" t="s">
        <v>243</v>
      </c>
      <c r="F4" s="45" t="s">
        <v>244</v>
      </c>
      <c r="G4" s="59" t="s">
        <v>245</v>
      </c>
      <c r="H4" s="59"/>
      <c r="I4" s="43"/>
      <c r="J4" s="43"/>
      <c r="K4" s="43"/>
      <c r="L4" s="43"/>
      <c r="M4" s="43"/>
      <c r="N4" s="43"/>
      <c r="O4" s="43"/>
      <c r="P4" s="43"/>
      <c r="Q4" s="43"/>
      <c r="R4" s="43"/>
      <c r="S4" s="43"/>
      <c r="T4" s="43"/>
      <c r="U4" s="43"/>
      <c r="V4" s="43"/>
      <c r="W4" s="43"/>
      <c r="X4" s="43"/>
      <c r="Y4" s="43"/>
    </row>
    <row r="5">
      <c r="A5" s="139"/>
      <c r="B5" s="49"/>
      <c r="C5" s="148" t="s">
        <v>179</v>
      </c>
      <c r="D5" s="177">
        <f>'Ratios 2021'!D8</f>
        <v>12.72246913</v>
      </c>
      <c r="E5" s="177">
        <f>'Ratios 2022'!D8</f>
        <v>5.433111659</v>
      </c>
      <c r="F5" s="177">
        <f>'Ratios 2023'!D8</f>
        <v>6.273218448</v>
      </c>
      <c r="G5" s="177">
        <f>average(D5:F5)</f>
        <v>8.14293308</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242</v>
      </c>
      <c r="E9" s="45" t="s">
        <v>243</v>
      </c>
      <c r="F9" s="45" t="s">
        <v>244</v>
      </c>
      <c r="G9" s="59" t="s">
        <v>245</v>
      </c>
      <c r="H9" s="59"/>
      <c r="I9" s="43"/>
      <c r="J9" s="43"/>
      <c r="K9" s="43"/>
      <c r="L9" s="43"/>
      <c r="M9" s="43"/>
      <c r="N9" s="43"/>
      <c r="O9" s="43"/>
      <c r="P9" s="43"/>
      <c r="Q9" s="43"/>
      <c r="R9" s="43"/>
      <c r="S9" s="43"/>
      <c r="T9" s="43"/>
      <c r="U9" s="43"/>
      <c r="V9" s="43"/>
      <c r="W9" s="43"/>
      <c r="X9" s="43"/>
      <c r="Y9" s="43"/>
    </row>
    <row r="10">
      <c r="A10" s="139"/>
      <c r="B10" s="49"/>
      <c r="C10" s="148" t="s">
        <v>187</v>
      </c>
      <c r="D10" s="149">
        <f>'Ratios 2021'!D14</f>
        <v>10.23764351</v>
      </c>
      <c r="E10" s="149">
        <f>'Ratios 2022'!D14</f>
        <v>5.713415085</v>
      </c>
      <c r="F10" s="149">
        <f>'Ratios 2023'!D14</f>
        <v>4.176817264</v>
      </c>
      <c r="G10" s="177">
        <f>average(D10:F10)</f>
        <v>6.709291953</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242</v>
      </c>
      <c r="E14" s="45" t="s">
        <v>243</v>
      </c>
      <c r="F14" s="45" t="s">
        <v>244</v>
      </c>
      <c r="G14" s="59" t="s">
        <v>245</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0</v>
      </c>
      <c r="E15" s="180">
        <f>'Ratios 2022'!D20</f>
        <v>0</v>
      </c>
      <c r="F15" s="180">
        <f>'Ratios 2023'!D20</f>
        <v>0</v>
      </c>
      <c r="G15" s="177">
        <f>average(D15:F15)</f>
        <v>0</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242</v>
      </c>
      <c r="E19" s="45" t="s">
        <v>243</v>
      </c>
      <c r="F19" s="45" t="s">
        <v>244</v>
      </c>
      <c r="G19" s="59" t="s">
        <v>245</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0.630203866</v>
      </c>
      <c r="E20" s="163">
        <f>'Ratios 2022'!D26</f>
        <v>0.5943691407</v>
      </c>
      <c r="F20" s="163">
        <f>'Ratios 2023'!D26</f>
        <v>0.6541371614</v>
      </c>
      <c r="G20" s="181">
        <f>average(D20:F20)</f>
        <v>0.6262367227</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242</v>
      </c>
      <c r="E24" s="45" t="s">
        <v>243</v>
      </c>
      <c r="F24" s="45" t="s">
        <v>244</v>
      </c>
      <c r="G24" s="59" t="s">
        <v>245</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0.3243584763</v>
      </c>
      <c r="E25" s="163">
        <f>'Ratios 2022'!D33</f>
        <v>0.2263952192</v>
      </c>
      <c r="F25" s="163">
        <f>'Ratios 2023'!D33</f>
        <v>0.3689524412</v>
      </c>
      <c r="G25" s="181">
        <f>average(D25:F25)</f>
        <v>0.3065687122</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242</v>
      </c>
      <c r="E29" s="45" t="s">
        <v>243</v>
      </c>
      <c r="F29" s="45" t="s">
        <v>244</v>
      </c>
      <c r="G29" s="59" t="s">
        <v>245</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0.09531348612</v>
      </c>
      <c r="E30" s="163">
        <f>'Ratios 2022'!D38</f>
        <v>0.1407210631</v>
      </c>
      <c r="F30" s="163">
        <f>'Ratios 2023'!D38</f>
        <v>0.233074684</v>
      </c>
      <c r="G30" s="181">
        <f>average(D30:F30)</f>
        <v>0.1563697444</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242</v>
      </c>
      <c r="E34" s="45" t="s">
        <v>243</v>
      </c>
      <c r="F34" s="45" t="s">
        <v>244</v>
      </c>
      <c r="G34" s="59" t="s">
        <v>245</v>
      </c>
      <c r="H34" s="59"/>
      <c r="I34" s="43"/>
      <c r="J34" s="43"/>
      <c r="K34" s="43"/>
      <c r="L34" s="43"/>
      <c r="M34" s="43"/>
      <c r="N34" s="43"/>
      <c r="O34" s="43"/>
      <c r="P34" s="43"/>
      <c r="Q34" s="43"/>
      <c r="R34" s="43"/>
      <c r="S34" s="43"/>
      <c r="T34" s="43"/>
      <c r="U34" s="43"/>
      <c r="V34" s="43"/>
      <c r="W34" s="43"/>
      <c r="X34" s="43"/>
      <c r="Y34" s="43"/>
    </row>
    <row r="35">
      <c r="A35" s="139"/>
      <c r="B35" s="49"/>
      <c r="C35" s="148" t="s">
        <v>246</v>
      </c>
      <c r="D35" s="163">
        <f>'Ratios 2021'!E41</f>
        <v>0.7337623062</v>
      </c>
      <c r="E35" s="163">
        <f>'Ratios 2022'!E41</f>
        <v>0.830999718</v>
      </c>
      <c r="F35" s="163">
        <f>'Ratios 2023'!E41</f>
        <v>0.8364987204</v>
      </c>
      <c r="G35" s="181">
        <f t="shared" ref="G35:G37" si="1">average(D35:F35)</f>
        <v>0.8004202482</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0.1924600746</v>
      </c>
      <c r="E36" s="163">
        <f>'Ratios 2022'!E42</f>
        <v>0.1365330854</v>
      </c>
      <c r="F36" s="163">
        <f>'Ratios 2023'!E42</f>
        <v>0.1290214199</v>
      </c>
      <c r="G36" s="181">
        <f t="shared" si="1"/>
        <v>0.1526715266</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0.07377761925</v>
      </c>
      <c r="E37" s="163">
        <f>'Ratios 2022'!E43</f>
        <v>0.03246719653</v>
      </c>
      <c r="F37" s="163">
        <f>'Ratios 2023'!E43</f>
        <v>0.03447985967</v>
      </c>
      <c r="G37" s="181">
        <f t="shared" si="1"/>
        <v>0.04690822515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242</v>
      </c>
      <c r="E41" s="45" t="s">
        <v>243</v>
      </c>
      <c r="F41" s="45" t="s">
        <v>244</v>
      </c>
      <c r="G41" s="59" t="s">
        <v>245</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17.40193744</v>
      </c>
      <c r="E42" s="166">
        <f>'Ratios 2022'!D49</f>
        <v>23.68903609</v>
      </c>
      <c r="F42" s="166">
        <f>'Ratios 2023'!D49</f>
        <v>23.18827756</v>
      </c>
      <c r="G42" s="183">
        <f>average(D42:F42)</f>
        <v>21.42641703</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242</v>
      </c>
      <c r="E46" s="45" t="s">
        <v>243</v>
      </c>
      <c r="F46" s="45" t="s">
        <v>244</v>
      </c>
      <c r="G46" s="59" t="s">
        <v>245</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3.80319486</v>
      </c>
      <c r="E47" s="149">
        <f>'Ratios 2022'!D54</f>
        <v>7.106740648</v>
      </c>
      <c r="F47" s="149">
        <f>'Ratios 2023'!D54</f>
        <v>7.55854568</v>
      </c>
      <c r="G47" s="177">
        <f>average(D47:F47)</f>
        <v>6.156160396</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242</v>
      </c>
      <c r="E51" s="45" t="s">
        <v>243</v>
      </c>
      <c r="F51" s="45" t="s">
        <v>244</v>
      </c>
      <c r="G51" s="59" t="s">
        <v>245</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PARTNERSHIP TO END HOMELESSNESS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PARTNERSHIP TO END HOMELESSNESS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39254.0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1394980.0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2445963.0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920.0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3880197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1016.0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1016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3881225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PARTNERSHIP TO END HOMELESSNESS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517892</v>
      </c>
      <c r="D3" s="99">
        <v>517892.0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266847</v>
      </c>
      <c r="D4" s="99">
        <v>266847.0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226896</v>
      </c>
      <c r="D7" s="99">
        <v>170172.0</v>
      </c>
      <c r="E7" s="99">
        <v>34034.0</v>
      </c>
      <c r="F7" s="99">
        <v>22690.0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604959</v>
      </c>
      <c r="D9" s="99">
        <v>457706.0</v>
      </c>
      <c r="E9" s="99">
        <v>114050.0</v>
      </c>
      <c r="F9" s="99">
        <v>33203.0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79287</v>
      </c>
      <c r="D11" s="99">
        <v>59916.0</v>
      </c>
      <c r="E11" s="99">
        <v>14533.0</v>
      </c>
      <c r="F11" s="99">
        <v>4838.0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69153</v>
      </c>
      <c r="D12" s="99">
        <v>52201.0</v>
      </c>
      <c r="E12" s="99">
        <v>12343.0</v>
      </c>
      <c r="F12" s="99">
        <v>4609.0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239537</v>
      </c>
      <c r="D14" s="99">
        <v>158340.0</v>
      </c>
      <c r="E14" s="99">
        <v>72962.0</v>
      </c>
      <c r="F14" s="99">
        <v>8235.0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26300</v>
      </c>
      <c r="D16" s="99">
        <v>0.0</v>
      </c>
      <c r="E16" s="99">
        <v>26300.0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403613</v>
      </c>
      <c r="D20" s="99">
        <v>173725.0</v>
      </c>
      <c r="E20" s="99">
        <v>122939.0</v>
      </c>
      <c r="F20" s="99">
        <v>106949.0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104803</v>
      </c>
      <c r="D22" s="99">
        <v>33610.0</v>
      </c>
      <c r="E22" s="99">
        <v>54121.0</v>
      </c>
      <c r="F22" s="99">
        <v>17072.0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46366</v>
      </c>
      <c r="D23" s="99">
        <v>30649.0</v>
      </c>
      <c r="E23" s="99">
        <v>14123.0</v>
      </c>
      <c r="F23" s="99">
        <v>1594.0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248219</v>
      </c>
      <c r="D25" s="99">
        <v>186165.0</v>
      </c>
      <c r="E25" s="99">
        <v>44679.0</v>
      </c>
      <c r="F25" s="99">
        <v>17375.0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6858</v>
      </c>
      <c r="D26" s="99">
        <v>0.0</v>
      </c>
      <c r="E26" s="99">
        <v>6858.0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2221</v>
      </c>
      <c r="D28" s="99">
        <v>0.0</v>
      </c>
      <c r="E28" s="99">
        <v>2221.0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4291</v>
      </c>
      <c r="D31" s="99">
        <v>3862.0</v>
      </c>
      <c r="E31" s="99">
        <v>86.0</v>
      </c>
      <c r="F31" s="99">
        <v>343.0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40787</v>
      </c>
      <c r="D32" s="99">
        <v>17830.0</v>
      </c>
      <c r="E32" s="99">
        <v>21506.0</v>
      </c>
      <c r="F32" s="99">
        <v>1451.0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134125</v>
      </c>
      <c r="D34" s="99">
        <v>88659.0</v>
      </c>
      <c r="E34" s="99">
        <v>40855.0</v>
      </c>
      <c r="F34" s="99">
        <v>4611.0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104</v>
      </c>
      <c r="D35" s="99">
        <v>45.0</v>
      </c>
      <c r="E35" s="99">
        <v>54.0</v>
      </c>
      <c r="F35" s="99">
        <v>5.0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3022258</v>
      </c>
      <c r="D40" s="104">
        <f t="shared" si="2"/>
        <v>2217619</v>
      </c>
      <c r="E40" s="104">
        <f t="shared" si="2"/>
        <v>581664</v>
      </c>
      <c r="F40" s="104">
        <f t="shared" si="2"/>
        <v>222975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PARTNERSHIP TO END HOMELESSNESS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3127336.0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72330.0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34917.0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201845.0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186642.0</v>
      </c>
      <c r="E12" s="109">
        <f>D11-D12</f>
        <v>15203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536951.0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3786737</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166644.0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683847.0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87376.0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937867</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2578400.0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270470.0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2848870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3786737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PARTNERSHIP TO END HOMELESSNESS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3022258</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4291</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3017967</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251497.25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3199666</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12.72246913</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2578400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3022258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251854.8333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10.23764351</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3022258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251854.8333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12.72246913</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2445963</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3881225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0.630203866</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831855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148440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980295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3022258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0.3243584763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79287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831855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0.09531348612</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2217619</v>
      </c>
      <c r="E41" s="165">
        <f t="shared" ref="E41:E44" si="1">D41/$D$44</f>
        <v>0.7337623062</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581664</v>
      </c>
      <c r="E42" s="165">
        <f t="shared" si="1"/>
        <v>0.1924600746</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222975</v>
      </c>
      <c r="E43" s="165">
        <f t="shared" si="1"/>
        <v>0.07377761925</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3022258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3880197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222975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17.40193744</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3234583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850491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3.80319486</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3786737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PARTNERSHIP TO END HOMELESSNESS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101963.0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1043104.0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1694443.0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2839510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11311.0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2850826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PARTNERSHIP TO END HOMELESSNESS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447912</v>
      </c>
      <c r="D3" s="99">
        <v>447912.0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815762</v>
      </c>
      <c r="D4" s="99">
        <v>815762.0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278468</v>
      </c>
      <c r="D7" s="99">
        <v>222774.0</v>
      </c>
      <c r="E7" s="99">
        <v>44555.0</v>
      </c>
      <c r="F7" s="99">
        <v>11139.0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408906</v>
      </c>
      <c r="D9" s="99">
        <v>326055.0</v>
      </c>
      <c r="E9" s="99">
        <v>68264.0</v>
      </c>
      <c r="F9" s="99">
        <v>14587.0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1826</v>
      </c>
      <c r="D10" s="99">
        <v>1447.0</v>
      </c>
      <c r="E10" s="99">
        <v>328.0</v>
      </c>
      <c r="F10" s="99">
        <v>51.0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94902</v>
      </c>
      <c r="D11" s="99">
        <v>75718.0</v>
      </c>
      <c r="E11" s="99">
        <v>15724.0</v>
      </c>
      <c r="F11" s="99">
        <v>3460.0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51729</v>
      </c>
      <c r="D12" s="99">
        <v>41298.0</v>
      </c>
      <c r="E12" s="99">
        <v>8502.0</v>
      </c>
      <c r="F12" s="99">
        <v>1929.0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270504</v>
      </c>
      <c r="D14" s="99">
        <v>185421.0</v>
      </c>
      <c r="E14" s="99">
        <v>72092.0</v>
      </c>
      <c r="F14" s="99">
        <v>12991.0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25000</v>
      </c>
      <c r="D16" s="99">
        <v>0.0</v>
      </c>
      <c r="E16" s="99">
        <v>25000.0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197438</v>
      </c>
      <c r="D20" s="99">
        <v>135337.0</v>
      </c>
      <c r="E20" s="99">
        <v>52619.0</v>
      </c>
      <c r="F20" s="99">
        <v>9482.0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154549</v>
      </c>
      <c r="D22" s="99">
        <v>104256.0</v>
      </c>
      <c r="E22" s="99">
        <v>31451.0</v>
      </c>
      <c r="F22" s="99">
        <v>18842.0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48624</v>
      </c>
      <c r="D23" s="99">
        <v>33330.0</v>
      </c>
      <c r="E23" s="99">
        <v>12959.0</v>
      </c>
      <c r="F23" s="99">
        <v>2335.0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269951</v>
      </c>
      <c r="D25" s="99">
        <v>202464.0</v>
      </c>
      <c r="E25" s="99">
        <v>48591.0</v>
      </c>
      <c r="F25" s="99">
        <v>18896.0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2908</v>
      </c>
      <c r="D26" s="99">
        <v>0.0</v>
      </c>
      <c r="E26" s="99">
        <v>2908.0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176</v>
      </c>
      <c r="D28" s="99">
        <v>0.0</v>
      </c>
      <c r="E28" s="99">
        <v>176.0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5566</v>
      </c>
      <c r="D31" s="99">
        <v>4174.0</v>
      </c>
      <c r="E31" s="99">
        <v>1002.0</v>
      </c>
      <c r="F31" s="99">
        <v>390.0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37732</v>
      </c>
      <c r="D32" s="99">
        <v>22395.0</v>
      </c>
      <c r="E32" s="99">
        <v>9471.0</v>
      </c>
      <c r="F32" s="99">
        <v>5866.0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414339</v>
      </c>
      <c r="D34" s="99">
        <v>284015.0</v>
      </c>
      <c r="E34" s="99">
        <v>110426.0</v>
      </c>
      <c r="F34" s="99">
        <v>19898.0</v>
      </c>
      <c r="G34" s="43"/>
      <c r="H34" s="43"/>
      <c r="I34" s="43"/>
      <c r="J34" s="43"/>
      <c r="K34" s="43"/>
      <c r="L34" s="43"/>
      <c r="M34" s="43"/>
      <c r="N34" s="43"/>
      <c r="O34" s="43"/>
      <c r="P34" s="43"/>
      <c r="Q34" s="43"/>
      <c r="R34" s="43"/>
      <c r="S34" s="43"/>
      <c r="T34" s="43"/>
      <c r="U34" s="43"/>
      <c r="V34" s="43"/>
      <c r="W34" s="43"/>
      <c r="X34" s="43"/>
      <c r="Y34" s="43"/>
      <c r="Z34" s="43"/>
    </row>
    <row r="35">
      <c r="A35" s="45" t="s">
        <v>48</v>
      </c>
      <c r="B35" s="60" t="s">
        <v>237</v>
      </c>
      <c r="C35" s="98">
        <f t="shared" si="1"/>
        <v>165619</v>
      </c>
      <c r="D35" s="99">
        <v>165619.0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3691911</v>
      </c>
      <c r="D40" s="104">
        <f t="shared" si="2"/>
        <v>3067977</v>
      </c>
      <c r="E40" s="104">
        <f t="shared" si="2"/>
        <v>504068</v>
      </c>
      <c r="F40" s="104">
        <f t="shared" si="2"/>
        <v>119866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PARTNERSHIP TO END HOMELESSNESS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175915.0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1493112.0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250000.0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66241.0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224591.0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192208.0</v>
      </c>
      <c r="E12" s="109">
        <f>D11-D12</f>
        <v>32383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731590.0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2749241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279350.0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462106.0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741456</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1757785.0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250000.0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2007785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2749241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