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<sst xmlns="http://schemas.openxmlformats.org/spreadsheetml/2006/main" count="875" uniqueCount="251">
  <si>
    <t>MARYLAND NONPROFITS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</si>
  <si>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</si>
  <si>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</si>
  <si>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</si>
  <si>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</si>
  <si>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</si>
  <si>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</si>
  <si>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</si>
  <si>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</si>
  <si>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</si>
  <si>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</si>
  <si>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</si>
  <si>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</si>
  <si>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</si>
  <si>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</si>
  <si>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</si>
  <si>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</si>
  <si>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</si>
  <si>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</si>
  <si>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</si>
  <si>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</si>
  <si>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</si>
  <si>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</si>
  <si>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</si>
  <si>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</si>
  <si>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</si>
  <si>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</si>
  <si>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</si>
  <si>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</si>
  <si>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</si>
  <si>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</si>
  <si>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</si>
  <si>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</si>
  <si>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</si>
  <si>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</si>
  <si>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</si>
  <si>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</si>
  <si>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</si>
  <si>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</si>
  <si>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</si>
  <si>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</si>
  <si>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</si>
  <si>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</si>
  <si>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</si>
  <si>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</si>
  <si>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</si>
  <si>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</si>
  <si>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</si>
  <si>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</si>
  <si>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</si>
  <si>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</si>
  <si>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</si>
  <si>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</si>
  <si>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</si>
  <si>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</si>
  <si>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</si>
  <si>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</si>
  <si>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</si>
  <si>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</si>
  <si>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</si>
  <si>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</si>
  <si>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</si>
  <si>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</si>
  <si>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</si>
  <si>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SERVICES</t>
  </si>
  <si>
    <t>MEMBERSHIP DUES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</si>
  <si>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</si>
  <si>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</si>
  <si>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</si>
  <si>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</si>
  <si>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</si>
  <si>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</si>
  <si>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</si>
  <si>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</si>
  <si>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</si>
  <si>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</si>
  <si>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</si>
  <si>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</si>
  <si>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</si>
  <si>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</si>
  <si>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</si>
  <si>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</si>
  <si>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</si>
  <si>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</si>
  <si>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</si>
  <si>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</si>
  <si>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</si>
  <si>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</si>
  <si>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</si>
  <si>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</si>
  <si>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</si>
  <si>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</si>
  <si>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</si>
  <si>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</si>
  <si>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</si>
  <si>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</si>
  <si>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</si>
  <si>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</si>
  <si>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</si>
  <si>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</si>
  <si>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</si>
  <si>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</si>
  <si>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</si>
  <si>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</si>
  <si>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</si>
  <si>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</si>
  <si>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</si>
  <si>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</si>
  <si>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</si>
  <si>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</si>
  <si>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</si>
  <si>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</si>
  <si>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</si>
  <si>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</si>
  <si>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</si>
  <si>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</si>
  <si>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</si>
  <si>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</si>
  <si>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</si>
  <si>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</si>
  <si>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</si>
  <si>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</si>
  <si>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</si>
  <si>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</si>
  <si>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</si>
  <si>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</si>
  <si>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</si>
  <si>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</si>
  <si>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</si>
  <si>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</si>
  <si>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</si>
  <si>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</si>
  <si>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</si>
  <si>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</si>
  <si>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</si>
  <si>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</si>
  <si>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EVENT EXPENSES</t>
  </si>
  <si>
    <t>BANK FEES</t>
  </si>
  <si>
    <t xml:space="preserve"> DUES AND SUBSCRIPTIONS</t>
  </si>
  <si>
    <t>EQUIPMENT RENTAL AND MA</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</si>
  <si>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</si>
  <si>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</si>
  <si>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</si>
  <si>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</si>
  <si>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</si>
  <si>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</si>
  <si>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</si>
  <si>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</si>
  <si>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</si>
  <si>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</si>
  <si>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</si>
  <si>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</si>
  <si>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</si>
  <si>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</si>
  <si>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</si>
  <si>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</si>
  <si>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</si>
  <si>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</si>
  <si>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</si>
  <si>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</si>
  <si>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</si>
  <si>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</si>
  <si>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</si>
  <si>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</si>
  <si>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</si>
  <si>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</si>
  <si>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</si>
  <si>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</si>
  <si>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</si>
  <si>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</si>
  <si>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</si>
  <si>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</si>
  <si>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</si>
  <si>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</si>
  <si>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</si>
  <si>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</si>
  <si>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</si>
  <si>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</si>
  <si>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</si>
  <si>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</si>
  <si>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</si>
  <si>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</si>
  <si>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</si>
  <si>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</si>
  <si>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</si>
  <si>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</si>
  <si>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</si>
  <si>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</si>
  <si>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</si>
  <si>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</si>
  <si>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</si>
  <si>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</si>
  <si>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</si>
  <si>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</si>
  <si>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</si>
  <si>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</si>
  <si>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</si>
  <si>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</si>
  <si>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</si>
  <si>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</si>
  <si>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</si>
  <si>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</si>
  <si>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</si>
  <si>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</si>
  <si>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</si>
  <si>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</si>
  <si>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</si>
  <si>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</si>
  <si>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</si>
  <si>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</si>
  <si>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</si>
  <si>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</si>
  <si>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</si>
  <si>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</si>
  <si>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</si>
  <si>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</si>
  <si>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</si>
  <si>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</si>
  <si>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</si>
  <si>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</si>
  <si>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</si>
  <si>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</si>
  <si>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</si>
  <si>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</si>
  <si>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</si>
  <si>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</si>
  <si>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</si>
  <si>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</si>
  <si>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</si>
  <si>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</si>
  <si>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</si>
  <si>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</si>
  <si>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</si>
  <si>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</si>
  <si>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</si>
  <si>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</si>
  <si>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</si>
  <si>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</si>
  <si>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</si>
  <si>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</si>
  <si>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</si>
  <si>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DUES AND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</si>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</sst>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MARYLAND NONPROFITS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5280118</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60070</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5220048</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435004</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1452776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3.339684233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436001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5280118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440009.8333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0.9908892188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5280118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440009.8333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3.339684233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2215548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5913463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0.374661683</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2695046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563548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3258594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5280118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0.6171441623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358448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2695046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0.1330025536</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242</v>
      </c>
      <c r="D41" s="75">
        <f>'Expenses 2023'!D40</f>
        <v>4674604</v>
      </c>
      <c r="E41" s="164">
        <f t="shared" ref="E41:E44" si="1">D41/$D$44</f>
        <v>0.8853218811</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503777</v>
      </c>
      <c r="E42" s="164">
        <f t="shared" si="1"/>
        <v>0.09541017833</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101737</v>
      </c>
      <c r="E43" s="164">
        <f t="shared" si="1"/>
        <v>0.0192679406</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5280118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3400548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101737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33.42488967</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1929575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571491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3.37638738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2390269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MARYLAND NONPROFITS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3133706.0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3133706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1794363.0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714376.0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2508739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14258.0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14258</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14258</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424093.0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424093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6080796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MARYLAND NONPROFITS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15500</v>
      </c>
      <c r="D3" s="99">
        <v>15500.0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1084134</v>
      </c>
      <c r="D7" s="99">
        <v>962603.0</v>
      </c>
      <c r="E7" s="99">
        <v>93385.0</v>
      </c>
      <c r="F7" s="99">
        <v>28146.0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1861009</v>
      </c>
      <c r="D9" s="99">
        <v>1652391.0</v>
      </c>
      <c r="E9" s="99">
        <v>160304.0</v>
      </c>
      <c r="F9" s="99">
        <v>48314.0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103376</v>
      </c>
      <c r="D10" s="99">
        <v>92695.0</v>
      </c>
      <c r="E10" s="99">
        <v>7979.0</v>
      </c>
      <c r="F10" s="99">
        <v>2702.0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352797</v>
      </c>
      <c r="D11" s="99">
        <v>315244.0</v>
      </c>
      <c r="E11" s="99">
        <v>28360.0</v>
      </c>
      <c r="F11" s="99">
        <v>9193.0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224115</v>
      </c>
      <c r="D12" s="99">
        <v>199837.0</v>
      </c>
      <c r="E12" s="99">
        <v>18452.0</v>
      </c>
      <c r="F12" s="99">
        <v>5826.0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194323</v>
      </c>
      <c r="D16" s="99">
        <v>179789.0</v>
      </c>
      <c r="E16" s="99">
        <v>10570.0</v>
      </c>
      <c r="F16" s="99">
        <v>3964.0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1398322</v>
      </c>
      <c r="D20" s="99">
        <v>1289801.0</v>
      </c>
      <c r="E20" s="99">
        <v>81948.0</v>
      </c>
      <c r="F20" s="99">
        <v>26573.0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8780</v>
      </c>
      <c r="D21" s="99">
        <v>2393.0</v>
      </c>
      <c r="E21" s="99">
        <v>6387.0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78851</v>
      </c>
      <c r="D22" s="99">
        <v>73324.0</v>
      </c>
      <c r="E22" s="99">
        <v>5393.0</v>
      </c>
      <c r="F22" s="99">
        <v>134.0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419412</v>
      </c>
      <c r="D23" s="99">
        <v>379684.0</v>
      </c>
      <c r="E23" s="99">
        <v>33561.0</v>
      </c>
      <c r="F23" s="99">
        <v>6167.0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115629</v>
      </c>
      <c r="D25" s="99">
        <v>103953.0</v>
      </c>
      <c r="E25" s="99">
        <v>9827.0</v>
      </c>
      <c r="F25" s="99">
        <v>1849.0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51468</v>
      </c>
      <c r="D26" s="99">
        <v>40840.0</v>
      </c>
      <c r="E26" s="99">
        <v>10270.0</v>
      </c>
      <c r="F26" s="99">
        <v>358.0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153424</v>
      </c>
      <c r="D31" s="99">
        <v>144400.0</v>
      </c>
      <c r="E31" s="99">
        <v>8378.0</v>
      </c>
      <c r="F31" s="99">
        <v>646.0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12033</v>
      </c>
      <c r="D32" s="99">
        <v>20.0</v>
      </c>
      <c r="E32" s="99">
        <v>12013.0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108876</v>
      </c>
      <c r="D34" s="99">
        <v>102119.0</v>
      </c>
      <c r="E34" s="99">
        <v>6757.0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52405</v>
      </c>
      <c r="D35" s="99">
        <v>46587.0</v>
      </c>
      <c r="E35" s="99">
        <v>5818.0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31986</v>
      </c>
      <c r="D36" s="99">
        <v>192.0</v>
      </c>
      <c r="E36" s="99">
        <v>31794.0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16694</v>
      </c>
      <c r="D37" s="99">
        <v>12028.0</v>
      </c>
      <c r="E37" s="99">
        <v>4385.0</v>
      </c>
      <c r="F37" s="99">
        <v>281.0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56852</v>
      </c>
      <c r="D38" s="99">
        <v>42839.0</v>
      </c>
      <c r="E38" s="99">
        <v>13819.0</v>
      </c>
      <c r="F38" s="99">
        <v>194.0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6339986</v>
      </c>
      <c r="D40" s="103">
        <f t="shared" si="2"/>
        <v>5656239</v>
      </c>
      <c r="E40" s="103">
        <f t="shared" si="2"/>
        <v>549400</v>
      </c>
      <c r="F40" s="103">
        <f t="shared" si="2"/>
        <v>134347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MARYLAND NONPROFITS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888567.0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620082.0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268739.0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52194.0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659261.0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414913.0</v>
      </c>
      <c r="E12" s="108">
        <f>D11-D12</f>
        <v>244348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230213.0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2304143</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552913.0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300683.0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232124.0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1085720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91936.0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1126487.0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1218423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2304143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MARYLAND NONPROFITS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6339986</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153424</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6186562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515546.8333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888567</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1.723542737</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91936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6339986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528332.1667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0.1740117407</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6339986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528332.1667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1.723542737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3133706</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6080796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0.5153447016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2945143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680288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3625431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6339986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0.5718358053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456173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2945143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0.1548899323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244</v>
      </c>
      <c r="D41" s="75">
        <f>'Expenses 2024'!D40</f>
        <v>5656239</v>
      </c>
      <c r="E41" s="164">
        <f t="shared" ref="E41:E44" si="1">D41/$D$44</f>
        <v>0.8921532319</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549400</v>
      </c>
      <c r="E42" s="164">
        <f t="shared" si="1"/>
        <v>0.08665634277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134347</v>
      </c>
      <c r="E43" s="164">
        <f t="shared" si="1"/>
        <v>0.02119042534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6339986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3133706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134347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23.32546317</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1829582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853596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2.143381647</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2304143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MARYLAND NONPROFITS</v>
      </c>
      <c r="B1" s="2" t="s">
        <v>245</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8"/>
      <c r="B5" s="49"/>
      <c r="C5" s="147" t="s">
        <v>183</v>
      </c>
      <c r="D5" s="176">
        <f>'Ratios 2022'!D8</f>
        <v>1.983238026</v>
      </c>
      <c r="E5" s="176">
        <f>'Ratios 2023'!D8</f>
        <v>3.339684233</v>
      </c>
      <c r="F5" s="176">
        <f>'Ratios 2024'!D8</f>
        <v>1.723542737</v>
      </c>
      <c r="G5" s="176">
        <f>average(D5:F5)</f>
        <v>2.348821665</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8"/>
      <c r="B10" s="49"/>
      <c r="C10" s="147" t="s">
        <v>191</v>
      </c>
      <c r="D10" s="148">
        <f>'Ratios 2022'!D14</f>
        <v>0.02827551326</v>
      </c>
      <c r="E10" s="148">
        <f>'Ratios 2023'!D14</f>
        <v>0.9908892188</v>
      </c>
      <c r="F10" s="148">
        <f>'Ratios 2024'!D14</f>
        <v>0.1740117407</v>
      </c>
      <c r="G10" s="176">
        <f>average(D10:F10)</f>
        <v>0.3977254909</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0</v>
      </c>
      <c r="E15" s="179">
        <f>'Ratios 2023'!D20</f>
        <v>0</v>
      </c>
      <c r="F15" s="179">
        <f>'Ratios 2024'!D20</f>
        <v>0</v>
      </c>
      <c r="G15" s="176">
        <f>average(D15:F15)</f>
        <v>0</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0.3135478676</v>
      </c>
      <c r="E20" s="162">
        <f>'Ratios 2023'!D26</f>
        <v>0.374661683</v>
      </c>
      <c r="F20" s="162">
        <f>'Ratios 2024'!D26</f>
        <v>0.5153447016</v>
      </c>
      <c r="G20" s="180">
        <f>average(D20:F20)</f>
        <v>0.4011847507</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0.5866396483</v>
      </c>
      <c r="E25" s="162">
        <f>'Ratios 2023'!D33</f>
        <v>0.6171441623</v>
      </c>
      <c r="F25" s="162">
        <f>'Ratios 2024'!D33</f>
        <v>0.5718358053</v>
      </c>
      <c r="G25" s="180">
        <f>average(D25:F25)</f>
        <v>0.5918732053</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0.108676603</v>
      </c>
      <c r="E30" s="162">
        <f>'Ratios 2023'!D38</f>
        <v>0.1330025536</v>
      </c>
      <c r="F30" s="162">
        <f>'Ratios 2024'!D38</f>
        <v>0.1548899323</v>
      </c>
      <c r="G30" s="180">
        <f>average(D30:F30)</f>
        <v>0.1321896963</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8"/>
      <c r="B35" s="49"/>
      <c r="C35" s="147" t="s">
        <v>250</v>
      </c>
      <c r="D35" s="162">
        <f>'Ratios 2022'!E41</f>
        <v>0.9289249574</v>
      </c>
      <c r="E35" s="162">
        <f>'Ratios 2023'!E41</f>
        <v>0.8853218811</v>
      </c>
      <c r="F35" s="162">
        <f>'Ratios 2024'!E41</f>
        <v>0.8921532319</v>
      </c>
      <c r="G35" s="180">
        <f t="shared" ref="G35:G37" si="1">average(D35:F35)</f>
        <v>0.9021333568</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0.03615102459</v>
      </c>
      <c r="E36" s="162">
        <f>'Ratios 2023'!E42</f>
        <v>0.09541017833</v>
      </c>
      <c r="F36" s="162">
        <f>'Ratios 2024'!E42</f>
        <v>0.08665634277</v>
      </c>
      <c r="G36" s="180">
        <f t="shared" si="1"/>
        <v>0.0727391819</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0.03492401803</v>
      </c>
      <c r="E37" s="162">
        <f>'Ratios 2023'!E43</f>
        <v>0.0192679406</v>
      </c>
      <c r="F37" s="162">
        <f>'Ratios 2024'!E43</f>
        <v>0.02119042534</v>
      </c>
      <c r="G37" s="180">
        <f t="shared" si="1"/>
        <v>0.02512746133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17.68087346</v>
      </c>
      <c r="E42" s="165">
        <f>'Ratios 2023'!D49</f>
        <v>33.42488967</v>
      </c>
      <c r="F42" s="165">
        <f>'Ratios 2024'!D49</f>
        <v>23.32546317</v>
      </c>
      <c r="G42" s="182">
        <f>average(D42:F42)</f>
        <v>24.81040876</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2.384547289</v>
      </c>
      <c r="E47" s="148">
        <f>'Ratios 2023'!D54</f>
        <v>3.37638738</v>
      </c>
      <c r="F47" s="148">
        <f>'Ratios 2024'!D54</f>
        <v>2.143381647</v>
      </c>
      <c r="G47" s="176">
        <f>average(D47:F47)</f>
        <v>2.634772105</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MARYLAND NONPROFITS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MARYLAND NONPROFITS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1185000.0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1620601.0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2805601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1452915.0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652284.0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2105199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13000.0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13000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13000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244792.0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244792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5168592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MARYLAND NONPROFITS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91500</v>
      </c>
      <c r="D3" s="99">
        <v>91500.0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799750</v>
      </c>
      <c r="D7" s="99">
        <v>762858.0</v>
      </c>
      <c r="E7" s="99">
        <v>22124.0</v>
      </c>
      <c r="F7" s="99">
        <v>14768.0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1452998</v>
      </c>
      <c r="D9" s="99">
        <v>1385451.0</v>
      </c>
      <c r="E9" s="99">
        <v>40123.0</v>
      </c>
      <c r="F9" s="99">
        <v>27424.0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56691</v>
      </c>
      <c r="D10" s="99">
        <v>53122.0</v>
      </c>
      <c r="E10" s="99">
        <v>2390.0</v>
      </c>
      <c r="F10" s="99">
        <v>1179.0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188130</v>
      </c>
      <c r="D11" s="99">
        <v>182498.0</v>
      </c>
      <c r="E11" s="99">
        <v>5632.0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167874</v>
      </c>
      <c r="D12" s="99">
        <v>157904.0</v>
      </c>
      <c r="E12" s="99">
        <v>6789.0</v>
      </c>
      <c r="F12" s="99">
        <v>3181.0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139680</v>
      </c>
      <c r="D16" s="99">
        <v>136475.0</v>
      </c>
      <c r="E16" s="99">
        <v>1591.0</v>
      </c>
      <c r="F16" s="99">
        <v>1614.0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870778</v>
      </c>
      <c r="D20" s="99">
        <v>789234.0</v>
      </c>
      <c r="E20" s="99">
        <v>10572.0</v>
      </c>
      <c r="F20" s="99">
        <v>70972.0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13531</v>
      </c>
      <c r="D21" s="99">
        <v>7795.0</v>
      </c>
      <c r="E21" s="99">
        <v>5736.0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29777</v>
      </c>
      <c r="D22" s="99">
        <v>27216.0</v>
      </c>
      <c r="E22" s="99">
        <v>2514.0</v>
      </c>
      <c r="F22" s="99">
        <v>47.0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302559</v>
      </c>
      <c r="D23" s="99">
        <v>302559.0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111152</v>
      </c>
      <c r="D25" s="99">
        <v>100038.0</v>
      </c>
      <c r="E25" s="99">
        <v>9903.0</v>
      </c>
      <c r="F25" s="99">
        <v>1211.0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18145</v>
      </c>
      <c r="D26" s="99">
        <v>16180.0</v>
      </c>
      <c r="E26" s="99">
        <v>1958.0</v>
      </c>
      <c r="F26" s="99">
        <v>7.0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1273</v>
      </c>
      <c r="D31" s="99">
        <v>0.0</v>
      </c>
      <c r="E31" s="99">
        <v>1273.0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14136</v>
      </c>
      <c r="D32" s="99">
        <v>3249.0</v>
      </c>
      <c r="E32" s="99">
        <v>10887.0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168587</v>
      </c>
      <c r="D34" s="99">
        <v>119947.0</v>
      </c>
      <c r="E34" s="99">
        <v>10446.0</v>
      </c>
      <c r="F34" s="99">
        <v>38194.0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28232</v>
      </c>
      <c r="D35" s="99">
        <v>109.0</v>
      </c>
      <c r="E35" s="99">
        <v>28123.0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28120</v>
      </c>
      <c r="D36" s="99">
        <v>28120.0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25597</v>
      </c>
      <c r="D37" s="99">
        <v>25597.0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35068</v>
      </c>
      <c r="D38" s="99">
        <v>30791.0</v>
      </c>
      <c r="E38" s="99">
        <v>4194.0</v>
      </c>
      <c r="F38" s="99">
        <v>83.0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4543578</v>
      </c>
      <c r="D40" s="103">
        <f t="shared" si="2"/>
        <v>4220643</v>
      </c>
      <c r="E40" s="103">
        <f t="shared" si="2"/>
        <v>164255</v>
      </c>
      <c r="F40" s="103">
        <f t="shared" si="2"/>
        <v>158680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MARYLAND NONPROFITS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750706.0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437804.0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224678.0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25221.0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202636.0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201419.0</v>
      </c>
      <c r="E12" s="108">
        <f>D11-D12</f>
        <v>1217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447005.0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1886631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312503.0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290718.0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445724.0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1048945</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10706.0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826980.0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837686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1886631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MARYLAND NONPROFITS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4543578</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1273</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4542305</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378525.4167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750706</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1.983238026</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10706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4543578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378631.5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0.02827551326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4543578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378631.5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0</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1.983238026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1620601</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5168592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0.3135478676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2252748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412695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2665443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4543578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0.5866396483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244821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2252748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0.108676603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4220643</v>
      </c>
      <c r="E41" s="164">
        <f t="shared" ref="E41:E44" si="1">D41/$D$44</f>
        <v>0.9289249574</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164255</v>
      </c>
      <c r="E42" s="164">
        <f t="shared" si="1"/>
        <v>0.03615102459</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158680</v>
      </c>
      <c r="E43" s="164">
        <f t="shared" si="1"/>
        <v>0.03492401803</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4543578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2805601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158680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17.68087346</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1438409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603221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2.384547289</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1886631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MARYLAND NONPROFITS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1185000.0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2215548.0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3400548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1488181.0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726769.0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2214950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13800.0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13800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13800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284165.0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284165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5913463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MARYLAND NONPROFITS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94000</v>
      </c>
      <c r="D3" s="99">
        <v>94000.0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753212</v>
      </c>
      <c r="D7" s="99">
        <v>673875.0</v>
      </c>
      <c r="E7" s="99">
        <v>70080.0</v>
      </c>
      <c r="F7" s="99">
        <v>9257.0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1941834</v>
      </c>
      <c r="D9" s="99">
        <v>1737297.0</v>
      </c>
      <c r="E9" s="99">
        <v>180672.0</v>
      </c>
      <c r="F9" s="99">
        <v>23865.0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75587</v>
      </c>
      <c r="D10" s="99">
        <v>65062.0</v>
      </c>
      <c r="E10" s="99">
        <v>9498.0</v>
      </c>
      <c r="F10" s="99">
        <v>1027.0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282861</v>
      </c>
      <c r="D11" s="99">
        <v>243019.0</v>
      </c>
      <c r="E11" s="99">
        <v>36182.0</v>
      </c>
      <c r="F11" s="99">
        <v>3660.0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205100</v>
      </c>
      <c r="D12" s="99">
        <v>183337.0</v>
      </c>
      <c r="E12" s="99">
        <v>19257.0</v>
      </c>
      <c r="F12" s="99">
        <v>2506.0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153782</v>
      </c>
      <c r="D16" s="99">
        <v>126050.0</v>
      </c>
      <c r="E16" s="99">
        <v>26036.0</v>
      </c>
      <c r="F16" s="99">
        <v>1696.0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891406</v>
      </c>
      <c r="D20" s="99">
        <v>829858.0</v>
      </c>
      <c r="E20" s="99">
        <v>5964.0</v>
      </c>
      <c r="F20" s="99">
        <v>55584.0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22569</v>
      </c>
      <c r="D21" s="99">
        <v>9442.0</v>
      </c>
      <c r="E21" s="99">
        <v>13127.0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62659</v>
      </c>
      <c r="D22" s="99">
        <v>60528.0</v>
      </c>
      <c r="E22" s="99">
        <v>1971.0</v>
      </c>
      <c r="F22" s="99">
        <v>160.0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303697</v>
      </c>
      <c r="D23" s="99">
        <v>257132.0</v>
      </c>
      <c r="E23" s="99">
        <v>44833.0</v>
      </c>
      <c r="F23" s="99">
        <v>1732.0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110045</v>
      </c>
      <c r="D25" s="99">
        <v>105285.0</v>
      </c>
      <c r="E25" s="99">
        <v>3634.0</v>
      </c>
      <c r="F25" s="99">
        <v>1126.0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43370</v>
      </c>
      <c r="D26" s="99">
        <v>34600.0</v>
      </c>
      <c r="E26" s="99">
        <v>8770.0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60070</v>
      </c>
      <c r="D31" s="99">
        <v>47917.0</v>
      </c>
      <c r="E31" s="99">
        <v>12153.0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8814</v>
      </c>
      <c r="D32" s="99">
        <v>1763.0</v>
      </c>
      <c r="E32" s="99">
        <v>7051.0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108801</v>
      </c>
      <c r="D34" s="99">
        <v>106749.0</v>
      </c>
      <c r="E34" s="99">
        <v>1952.0</v>
      </c>
      <c r="F34" s="99">
        <v>100.0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29885</v>
      </c>
      <c r="D35" s="99">
        <v>29885.0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28715</v>
      </c>
      <c r="D36" s="99">
        <v>0.0</v>
      </c>
      <c r="E36" s="99">
        <v>28715.0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17563</v>
      </c>
      <c r="D37" s="99">
        <v>12699.0</v>
      </c>
      <c r="E37" s="99">
        <v>4638.0</v>
      </c>
      <c r="F37" s="99">
        <v>226.0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86148</v>
      </c>
      <c r="D38" s="99">
        <v>56106.0</v>
      </c>
      <c r="E38" s="99">
        <v>29244.0</v>
      </c>
      <c r="F38" s="99">
        <v>798.0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5280118</v>
      </c>
      <c r="D40" s="103">
        <f t="shared" si="2"/>
        <v>4674604</v>
      </c>
      <c r="E40" s="103">
        <f t="shared" si="2"/>
        <v>503777</v>
      </c>
      <c r="F40" s="103">
        <f t="shared" si="2"/>
        <v>101737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MARYLAND NONPROFITS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1452776.0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300312.0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132518.0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43969.0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382844.0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261489.0</v>
      </c>
      <c r="E12" s="108">
        <f>D11-D12</f>
        <v>121355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339339.0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2390269</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238104.0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333387.0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341165.0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912656</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436001.0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1041612.0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1477613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2390269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